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leitung" sheetId="1" r:id="rId1"/>
    <sheet name="Einheiten" sheetId="2" r:id="rId2"/>
    <sheet name="Mietverhältnisse" sheetId="3" r:id="rId3"/>
    <sheet name="Zahlungen 2026" sheetId="4" r:id="rId4"/>
    <sheet name="Monatsübersicht" sheetId="5" r:id="rId5"/>
  </sheets>
  <definedNames>
    <definedName name="MietverhaeltnisIDs">'Mietverhältnisse'!$A$2:$A$101</definedName>
    <definedName name="Monate2026">'Anleitung'!$N$2:$N$13</definedName>
  </definedNames>
  <calcPr calcId="124519" fullCalcOnLoad="1"/>
</workbook>
</file>

<file path=xl/sharedStrings.xml><?xml version="1.0" encoding="utf-8"?>
<sst xmlns="http://schemas.openxmlformats.org/spreadsheetml/2006/main" count="162" uniqueCount="86">
  <si>
    <t>Immobilienverwaltung Excel Vorlage</t>
  </si>
  <si>
    <t>Zahlungen monatsweise erfassen, prüfen und historisch nachvollziehbar halten.</t>
  </si>
  <si>
    <t>Schnellstart</t>
  </si>
  <si>
    <t>Gelbe Felder sind Eingaben. Graue Felder enthalten Formeln und sollten nicht überschrieben werden.</t>
  </si>
  <si>
    <t>1. Stammdaten</t>
  </si>
  <si>
    <t>Pflegen Sie Einheiten und Mietverhältnisse zuerst. Mietbeginn und Mietende sind echte Datumswerte; ein leeres Mietende bedeutet laufender Vertrag.</t>
  </si>
  <si>
    <t>2. Zahlungszeile</t>
  </si>
  <si>
    <t>Wählen Sie in „Zahlungen 2026“ einen Monat aus der Auswahlliste, tragen Sie die Mietverhältnis-ID ein und übernehmen Sie die Sollmiete in das gelbe Feld „Sollmiete fixiert“.</t>
  </si>
  <si>
    <t>3. Historische Mietänderungen</t>
  </si>
  <si>
    <t>Die Sollmiete wird bewusst je Zahlungszeile fixiert. Ändert sich der Mietbetrag, ändern Sie nur die neuen Monatszeilen. Bereits abgeschlossene Monate bleiben dadurch unverändert. Die graue Referenz „Stammdaten-Sollmiete“ dient nur zum Vergleich.</t>
  </si>
  <si>
    <t>4. Zahlungsangabe</t>
  </si>
  <si>
    <t>Ein leeres Zahlungsfeld bedeutet „Zahlungsangaben unvollständig“ und ist keine Entwarnung. Tragen Sie 0,00 € nur ein, wenn Sie bestätigtermaßen keine Zahlung erhalten haben; dann wird „Offene Beträge“ angezeigt.</t>
  </si>
  <si>
    <t>5. Vertragslaufzeit</t>
  </si>
  <si>
    <t>Zahlungen vor Mietbeginn oder nach Mietende erhalten den Status „Prüfbedürftig“. Die Vorlage berechnet keine Teilmonate automatisch.</t>
  </si>
  <si>
    <t>6. Kapazität</t>
  </si>
  <si>
    <t>Die Vorlage wertet 200 Zahlungszeilen aus (Zeilen 2 bis 201). Die Warnung für zusätzliche Einträge prüft nur bis Zeile 1000.</t>
  </si>
  <si>
    <t>Kontrollen</t>
  </si>
  <si>
    <t>Diese Werte werden aus den Arbeitsblättern berechnet.</t>
  </si>
  <si>
    <t>Eingaben außerhalb der Auswertung</t>
  </si>
  <si>
    <t>Bedeutung von 0 €</t>
  </si>
  <si>
    <t>Zeilen ohne Monat</t>
  </si>
  <si>
    <t>Legende</t>
  </si>
  <si>
    <t>Gelb = Eingabe · Grau = Formel · Orange/Rot = prüfen · leeres Zahlungsfeld = unvollständig · 0 € = bestätigtermaßen keine Zahlung</t>
  </si>
  <si>
    <t>Monatsauswahl</t>
  </si>
  <si>
    <t>Objekt-ID</t>
  </si>
  <si>
    <t>Einheit-ID</t>
  </si>
  <si>
    <t>Adresse</t>
  </si>
  <si>
    <t>Lage</t>
  </si>
  <si>
    <t>Fläche (m²)</t>
  </si>
  <si>
    <t>Zimmer</t>
  </si>
  <si>
    <t>Status</t>
  </si>
  <si>
    <t>Notiz</t>
  </si>
  <si>
    <t>OBJ-001</t>
  </si>
  <si>
    <t>E-001</t>
  </si>
  <si>
    <t>Musterstraße 1</t>
  </si>
  <si>
    <t>EG links</t>
  </si>
  <si>
    <t>Vermietet</t>
  </si>
  <si>
    <t>Beispieldaten</t>
  </si>
  <si>
    <t>E-002</t>
  </si>
  <si>
    <t>EG rechts</t>
  </si>
  <si>
    <t>OBJ-002</t>
  </si>
  <si>
    <t>E-003</t>
  </si>
  <si>
    <t>Parkweg 4</t>
  </si>
  <si>
    <t>1. OG</t>
  </si>
  <si>
    <t>E-004</t>
  </si>
  <si>
    <t>DG</t>
  </si>
  <si>
    <t>Frei</t>
  </si>
  <si>
    <t>Mietverhältnis-ID</t>
  </si>
  <si>
    <t>Mieter</t>
  </si>
  <si>
    <t>Mietbeginn</t>
  </si>
  <si>
    <t>Mietende</t>
  </si>
  <si>
    <t>Kaltmiete</t>
  </si>
  <si>
    <t>NK-Vorauszahlung</t>
  </si>
  <si>
    <t>Kaution</t>
  </si>
  <si>
    <t>MV-001</t>
  </si>
  <si>
    <t>Anna Beispiel</t>
  </si>
  <si>
    <t>Aktiv</t>
  </si>
  <si>
    <t>Beispiel: Zahlung vollständig</t>
  </si>
  <si>
    <t>MV-002</t>
  </si>
  <si>
    <t>Ben Muster</t>
  </si>
  <si>
    <t>Beispiel: 0 € ist bestätigtermaßen keine Zahlung</t>
  </si>
  <si>
    <t>MV-003</t>
  </si>
  <si>
    <t>Carla Demo</t>
  </si>
  <si>
    <t>Januar-Zahlung liegt bewusst vor Mietbeginn und wird geprüft</t>
  </si>
  <si>
    <t>Monat</t>
  </si>
  <si>
    <t>Sollmiete fixiert</t>
  </si>
  <si>
    <t>Stammdaten-Sollmiete</t>
  </si>
  <si>
    <t>Zahlung erfasst</t>
  </si>
  <si>
    <t>Offener Betrag</t>
  </si>
  <si>
    <t>Differenz</t>
  </si>
  <si>
    <t>Vertragsprüfung</t>
  </si>
  <si>
    <t>Hinweis</t>
  </si>
  <si>
    <t>vollständig</t>
  </si>
  <si>
    <t>Mietbeginn ist Februar — bitte prüfen</t>
  </si>
  <si>
    <t>0 € bewusst bestätigt</t>
  </si>
  <si>
    <t>Zahlung noch nicht eingetragen</t>
  </si>
  <si>
    <t>Überzahlung</t>
  </si>
  <si>
    <t>STOPP: Zeilen darunter werden nicht ausgewertet. Die Kapazitätskontrolle in „Anleitung“ warnt bei zusätzlichen Eingaben.</t>
  </si>
  <si>
    <t>Zahlungszeilen</t>
  </si>
  <si>
    <t>Sollmiete</t>
  </si>
  <si>
    <t>Zahlung</t>
  </si>
  <si>
    <t>Unvollständig</t>
  </si>
  <si>
    <t>Außerhalb Vertragslaufzeit</t>
  </si>
  <si>
    <t>Prüfhinweise</t>
  </si>
  <si>
    <t>Erklärung</t>
  </si>
  <si>
    <t>Die Monatsübersicht enthält ausschließlich Formelergebnisse aus den ausgewerteten Zahlungszeilen.</t>
  </si>
</sst>
</file>

<file path=xl/styles.xml><?xml version="1.0" encoding="utf-8"?>
<styleSheet xmlns="http://schemas.openxmlformats.org/spreadsheetml/2006/main">
  <numFmts count="3">
    <numFmt numFmtId="164" formatCode="dd.mm.yyyy"/>
    <numFmt numFmtId="165" formatCode="mmmm yyyy"/>
    <numFmt numFmtId="166" formatCode="#,##0.00 [$€-407]"/>
  </numFmts>
  <fonts count="7">
    <font>
      <sz val="11"/>
      <color theme="1"/>
      <name val="Calibri"/>
      <family val="2"/>
      <scheme val="minor"/>
    </font>
    <font>
      <b/>
      <sz val="16"/>
      <color rgb="FF162444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6B7280"/>
      <name val="Calibri"/>
      <family val="2"/>
      <scheme val="minor"/>
    </font>
    <font>
      <b/>
      <sz val="11"/>
      <color rgb="FF162444"/>
      <name val="Calibri"/>
      <family val="2"/>
      <scheme val="minor"/>
    </font>
    <font>
      <b/>
      <sz val="11"/>
      <color rgb="FF92400E"/>
      <name val="Calibri"/>
      <family val="2"/>
      <scheme val="minor"/>
    </font>
    <font>
      <sz val="11"/>
      <color rgb="FF1E40A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62444"/>
        <bgColor indexed="64"/>
      </patternFill>
    </fill>
    <fill>
      <patternFill patternType="solid">
        <fgColor rgb="FFEAF0FF"/>
        <bgColor indexed="64"/>
      </patternFill>
    </fill>
    <fill>
      <patternFill patternType="solid">
        <fgColor rgb="FFFEF3C7"/>
        <bgColor indexed="64"/>
      </patternFill>
    </fill>
    <fill>
      <patternFill patternType="solid">
        <fgColor rgb="FFDBEAFE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4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2" borderId="2" xfId="0" applyFont="1" applyFill="1" applyBorder="1" applyAlignment="1">
      <alignment vertical="center" wrapText="1"/>
    </xf>
    <xf numFmtId="0" fontId="3" fillId="0" borderId="0" xfId="0" applyFont="1" applyAlignment="1">
      <alignment vertical="top" wrapText="1"/>
    </xf>
    <xf numFmtId="164" fontId="0" fillId="0" borderId="0" xfId="0" applyNumberFormat="1"/>
    <xf numFmtId="0" fontId="4" fillId="3" borderId="2" xfId="0" applyFont="1" applyFill="1" applyBorder="1" applyAlignment="1">
      <alignment wrapText="1"/>
    </xf>
    <xf numFmtId="0" fontId="5" fillId="4" borderId="2" xfId="0" applyFont="1" applyFill="1" applyBorder="1" applyAlignment="1">
      <alignment vertical="top" wrapText="1"/>
    </xf>
    <xf numFmtId="0" fontId="6" fillId="5" borderId="2" xfId="0" applyFont="1" applyFill="1" applyBorder="1" applyAlignment="1">
      <alignment wrapText="1"/>
    </xf>
    <xf numFmtId="0" fontId="0" fillId="6" borderId="2" xfId="0" applyFill="1" applyBorder="1"/>
    <xf numFmtId="1" fontId="0" fillId="6" borderId="2" xfId="0" applyNumberFormat="1" applyFill="1" applyBorder="1"/>
    <xf numFmtId="165" fontId="0" fillId="6" borderId="2" xfId="0" applyNumberFormat="1" applyFill="1" applyBorder="1"/>
    <xf numFmtId="166" fontId="0" fillId="6" borderId="2" xfId="0" applyNumberFormat="1" applyFill="1" applyBorder="1"/>
    <xf numFmtId="0" fontId="0" fillId="7" borderId="2" xfId="0" applyFill="1" applyBorder="1"/>
    <xf numFmtId="164" fontId="0" fillId="7" borderId="2" xfId="0" applyNumberFormat="1" applyFill="1" applyBorder="1"/>
    <xf numFmtId="166" fontId="0" fillId="7" borderId="2" xfId="0" applyNumberFormat="1" applyFill="1" applyBorder="1"/>
    <xf numFmtId="0" fontId="0" fillId="7" borderId="2" xfId="0" applyFill="1" applyBorder="1" applyAlignment="1">
      <alignment vertical="top" wrapText="1"/>
    </xf>
    <xf numFmtId="165" fontId="0" fillId="0" borderId="0" xfId="0" applyNumberFormat="1"/>
  </cellXfs>
  <cellStyles count="1">
    <cellStyle name="Normal" xfId="0" builtinId="0"/>
  </cellStyles>
  <dxfs count="4">
    <dxf>
      <font>
        <color rgb="FF166534"/>
      </font>
      <fill>
        <patternFill>
          <bgColor rgb="FFDCFCE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91B1B"/>
      </font>
      <fill>
        <patternFill>
          <bgColor rgb="FFFEE2E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92400E"/>
      </font>
      <fill>
        <patternFill>
          <bgColor rgb="FFFEF3C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1E40AF"/>
      </font>
      <fill>
        <patternFill>
          <bgColor rgb="FFDBEAF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EinheitenTabelle" displayName="EinheitenTabelle" ref="A1:H5" totalsRowShown="0">
  <autoFilter ref="A1:H5"/>
  <tableColumns count="8">
    <tableColumn id="1" name="Objekt-ID"/>
    <tableColumn id="2" name="Einheit-ID"/>
    <tableColumn id="3" name="Adresse"/>
    <tableColumn id="4" name="Lage"/>
    <tableColumn id="5" name="Fläche (m²)"/>
    <tableColumn id="6" name="Zimmer"/>
    <tableColumn id="7" name="Status"/>
    <tableColumn id="8" name="Notiz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MietverhaeltnisseTabelle" displayName="MietverhaeltnisseTabelle" ref="A1:J4" totalsRowShown="0">
  <autoFilter ref="A1:J4"/>
  <tableColumns count="10">
    <tableColumn id="1" name="Mietverhältnis-ID"/>
    <tableColumn id="2" name="Einheit-ID"/>
    <tableColumn id="3" name="Mieter"/>
    <tableColumn id="4" name="Mietbeginn"/>
    <tableColumn id="5" name="Mietende"/>
    <tableColumn id="6" name="Kaltmiete"/>
    <tableColumn id="7" name="NK-Vorauszahlung"/>
    <tableColumn id="8" name="Kaution"/>
    <tableColumn id="9" name="Status"/>
    <tableColumn id="10" name="Notiz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ZahlungenTabelle" displayName="ZahlungenTabelle" ref="A1:O201" totalsRowShown="0">
  <autoFilter ref="A1:O201"/>
  <tableColumns count="15">
    <tableColumn id="1" name="Monat"/>
    <tableColumn id="2" name="Mietverhältnis-ID"/>
    <tableColumn id="3" name="Einheit-ID"/>
    <tableColumn id="4" name="Mieter"/>
    <tableColumn id="5" name="Mietbeginn"/>
    <tableColumn id="6" name="Mietende"/>
    <tableColumn id="7" name="Sollmiete fixiert"/>
    <tableColumn id="8" name="Stammdaten-Sollmiete"/>
    <tableColumn id="9" name="Zahlung erfasst"/>
    <tableColumn id="10" name="Offener Betrag"/>
    <tableColumn id="11" name="Differenz"/>
    <tableColumn id="12" name="Vertragsprüfung"/>
    <tableColumn id="13" name="Status"/>
    <tableColumn id="14" name="Hinweis"/>
    <tableColumn id="15" name="Notiz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MonatsuebersichtTabelle" displayName="MonatsuebersichtTabelle" ref="A1:J13" totalsRowShown="0">
  <autoFilter ref="A1:J13"/>
  <tableColumns count="10">
    <tableColumn id="1" name="Monat"/>
    <tableColumn id="2" name="Zahlungszeilen"/>
    <tableColumn id="3" name="Sollmiete"/>
    <tableColumn id="4" name="Zahlung"/>
    <tableColumn id="5" name="Offener Betrag"/>
    <tableColumn id="6" name="Unvollständig"/>
    <tableColumn id="7" name="Außerhalb Vertragslaufzeit"/>
    <tableColumn id="8" name="Prüfhinweise"/>
    <tableColumn id="9" name="Status"/>
    <tableColumn id="10" name="Erkläru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59E0B"/>
  </sheetPr>
  <dimension ref="A1:N16"/>
  <sheetViews>
    <sheetView tabSelected="1" workbookViewId="0"/>
  </sheetViews>
  <sheetFormatPr defaultRowHeight="15"/>
  <cols>
    <col min="1" max="1" width="24.7109375" customWidth="1"/>
    <col min="2" max="2" width="88.7109375" customWidth="1"/>
    <col min="14" max="14" width="16.7109375" hidden="1" customWidth="1"/>
  </cols>
  <sheetData>
    <row r="1" spans="1:14" ht="26" customHeight="1">
      <c r="A1" s="1" t="s">
        <v>0</v>
      </c>
      <c r="N1" s="2" t="s">
        <v>23</v>
      </c>
    </row>
    <row r="2" spans="1:14">
      <c r="A2" s="3" t="s">
        <v>1</v>
      </c>
      <c r="B2" s="3"/>
      <c r="N2" s="4">
        <v>46023</v>
      </c>
    </row>
    <row r="3" spans="1:14">
      <c r="N3" s="4">
        <v>46054</v>
      </c>
    </row>
    <row r="4" spans="1:14">
      <c r="A4" s="5" t="s">
        <v>2</v>
      </c>
      <c r="B4" s="3" t="s">
        <v>3</v>
      </c>
      <c r="N4" s="4">
        <v>46082</v>
      </c>
    </row>
    <row r="5" spans="1:14" ht="34" customHeight="1">
      <c r="A5" s="5" t="s">
        <v>4</v>
      </c>
      <c r="B5" s="3" t="s">
        <v>5</v>
      </c>
      <c r="N5" s="4">
        <v>46113</v>
      </c>
    </row>
    <row r="6" spans="1:14" ht="34" customHeight="1">
      <c r="A6" s="5" t="s">
        <v>6</v>
      </c>
      <c r="B6" s="3" t="s">
        <v>7</v>
      </c>
      <c r="N6" s="4">
        <v>46143</v>
      </c>
    </row>
    <row r="7" spans="1:14" ht="34" customHeight="1">
      <c r="A7" s="5" t="s">
        <v>8</v>
      </c>
      <c r="B7" s="3" t="s">
        <v>9</v>
      </c>
      <c r="N7" s="4">
        <v>46174</v>
      </c>
    </row>
    <row r="8" spans="1:14" ht="34" customHeight="1">
      <c r="A8" s="5" t="s">
        <v>10</v>
      </c>
      <c r="B8" s="3" t="s">
        <v>11</v>
      </c>
      <c r="N8" s="4">
        <v>46204</v>
      </c>
    </row>
    <row r="9" spans="1:14" ht="34" customHeight="1">
      <c r="A9" s="5" t="s">
        <v>12</v>
      </c>
      <c r="B9" s="3" t="s">
        <v>13</v>
      </c>
      <c r="N9" s="4">
        <v>46235</v>
      </c>
    </row>
    <row r="10" spans="1:14" ht="34" customHeight="1">
      <c r="A10" s="5" t="s">
        <v>14</v>
      </c>
      <c r="B10" s="3" t="s">
        <v>15</v>
      </c>
      <c r="N10" s="4">
        <v>46266</v>
      </c>
    </row>
    <row r="11" spans="1:14">
      <c r="N11" s="4">
        <v>46296</v>
      </c>
    </row>
    <row r="12" spans="1:14">
      <c r="A12" s="5" t="s">
        <v>16</v>
      </c>
      <c r="B12" s="3" t="s">
        <v>17</v>
      </c>
      <c r="N12" s="4">
        <v>46327</v>
      </c>
    </row>
    <row r="13" spans="1:14">
      <c r="A13" s="5" t="s">
        <v>18</v>
      </c>
      <c r="B13" s="6" t="str">
        <f>IF((COUNTA('Zahlungen 2026'!$A$202:$N$1000)+COUNTA('Zahlungen 2026'!$O$203:$O$1000))&gt;0,"ACHTUNG: Eingaben außerhalb der ausgewerteten Kapazität – bitte in vorhandene Zeilen verschieben oder Vorlage erweitern.","Keine Eingaben außerhalb der ausgewerteten Kapazität erkannt.")</f>
        <v>Keine Eingaben außerhalb der ausgewerteten Kapazität erkannt.</v>
      </c>
      <c r="N13" s="4">
        <v>46357</v>
      </c>
    </row>
    <row r="14" spans="1:14">
      <c r="A14" s="5" t="s">
        <v>19</v>
      </c>
      <c r="B14" s="7" t="str">
        <f>IF(COUNTIF('Zahlungen 2026'!$I$2:$I$201,0)&gt;0,"0 € kommt vor und wird als bestätigtermaßen keine Zahlung behandelt.","Aktuell ist kein bestätigter 0-€-Zahlungseingang erfasst.")</f>
        <v>0 € kommt vor und wird als bestätigtermaßen keine Zahlung behandelt.</v>
      </c>
    </row>
    <row r="15" spans="1:14">
      <c r="A15" s="5" t="s">
        <v>20</v>
      </c>
      <c r="B15" s="6" t="str">
        <f>IF(SUMPRODUCT(--('Zahlungen 2026'!$A$2:$A$201=""),--(('Zahlungen 2026'!$B$2:$B$201&lt;&gt;"")+('Zahlungen 2026'!$G$2:$G$201&lt;&gt;"")+('Zahlungen 2026'!$I$2:$I$201&lt;&gt;"")+('Zahlungen 2026'!$O$2:$O$201&lt;&gt;"")&gt;0))&gt;0,"ACHTUNG: Mindestens eine befüllte Zahlungszeile hat keinen Monat. Diese Zeile ist in der Monatsübersicht nicht enthalten.","Keine befüllte Zahlungszeile ohne Monat erkannt.")</f>
        <v>Keine befüllte Zahlungszeile ohne Monat erkannt.</v>
      </c>
    </row>
    <row r="16" spans="1:14">
      <c r="A16" s="5" t="s">
        <v>21</v>
      </c>
      <c r="B16" s="3" t="s">
        <v>22</v>
      </c>
    </row>
  </sheetData>
  <mergeCells count="1"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62444"/>
  </sheetPr>
  <dimension ref="A1:H5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4.7109375" customWidth="1"/>
    <col min="3" max="3" width="25.7109375" customWidth="1"/>
    <col min="4" max="4" width="16.7109375" customWidth="1"/>
    <col min="5" max="6" width="11.7109375" customWidth="1"/>
    <col min="7" max="7" width="14.7109375" customWidth="1"/>
    <col min="8" max="8" width="32.7109375" customWidth="1"/>
  </cols>
  <sheetData>
    <row r="1" spans="1:8">
      <c r="A1" t="s">
        <v>24</v>
      </c>
      <c r="B1" t="s">
        <v>25</v>
      </c>
      <c r="C1" t="s">
        <v>26</v>
      </c>
      <c r="D1" t="s">
        <v>27</v>
      </c>
      <c r="E1" t="s">
        <v>28</v>
      </c>
      <c r="F1" t="s">
        <v>29</v>
      </c>
      <c r="G1" t="s">
        <v>30</v>
      </c>
      <c r="H1" t="s">
        <v>31</v>
      </c>
    </row>
    <row r="2" spans="1:8">
      <c r="A2" s="8" t="s">
        <v>32</v>
      </c>
      <c r="B2" s="8" t="s">
        <v>33</v>
      </c>
      <c r="C2" s="8" t="s">
        <v>34</v>
      </c>
      <c r="D2" s="8" t="s">
        <v>35</v>
      </c>
      <c r="E2" s="9">
        <v>72</v>
      </c>
      <c r="F2" s="8">
        <v>3</v>
      </c>
      <c r="G2" s="8" t="s">
        <v>36</v>
      </c>
      <c r="H2" s="8" t="s">
        <v>37</v>
      </c>
    </row>
    <row r="3" spans="1:8">
      <c r="A3" s="8" t="s">
        <v>32</v>
      </c>
      <c r="B3" s="8" t="s">
        <v>38</v>
      </c>
      <c r="C3" s="8" t="s">
        <v>34</v>
      </c>
      <c r="D3" s="8" t="s">
        <v>39</v>
      </c>
      <c r="E3" s="9">
        <v>58</v>
      </c>
      <c r="F3" s="8">
        <v>2</v>
      </c>
      <c r="G3" s="8" t="s">
        <v>36</v>
      </c>
      <c r="H3" s="8" t="s">
        <v>37</v>
      </c>
    </row>
    <row r="4" spans="1:8">
      <c r="A4" s="8" t="s">
        <v>40</v>
      </c>
      <c r="B4" s="8" t="s">
        <v>41</v>
      </c>
      <c r="C4" s="8" t="s">
        <v>42</v>
      </c>
      <c r="D4" s="8" t="s">
        <v>43</v>
      </c>
      <c r="E4" s="9">
        <v>85</v>
      </c>
      <c r="F4" s="8">
        <v>4</v>
      </c>
      <c r="G4" s="8" t="s">
        <v>36</v>
      </c>
      <c r="H4" s="8" t="s">
        <v>37</v>
      </c>
    </row>
    <row r="5" spans="1:8">
      <c r="A5" s="8" t="s">
        <v>40</v>
      </c>
      <c r="B5" s="8" t="s">
        <v>44</v>
      </c>
      <c r="C5" s="8" t="s">
        <v>42</v>
      </c>
      <c r="D5" s="8" t="s">
        <v>45</v>
      </c>
      <c r="E5" s="9">
        <v>42</v>
      </c>
      <c r="F5" s="8">
        <v>2</v>
      </c>
      <c r="G5" s="8" t="s">
        <v>46</v>
      </c>
      <c r="H5" s="8" t="s">
        <v>37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62444"/>
  </sheetPr>
  <dimension ref="A1:J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4.7109375" customWidth="1"/>
    <col min="3" max="3" width="22.7109375" customWidth="1"/>
    <col min="4" max="5" width="14.7109375" customWidth="1"/>
    <col min="6" max="7" width="16.7109375" customWidth="1"/>
    <col min="8" max="9" width="14.7109375" customWidth="1"/>
    <col min="10" max="10" width="40.7109375" customWidth="1"/>
  </cols>
  <sheetData>
    <row r="1" spans="1:10">
      <c r="A1" t="s">
        <v>47</v>
      </c>
      <c r="B1" t="s">
        <v>25</v>
      </c>
      <c r="C1" t="s">
        <v>48</v>
      </c>
      <c r="D1" t="s">
        <v>49</v>
      </c>
      <c r="E1" t="s">
        <v>50</v>
      </c>
      <c r="F1" t="s">
        <v>51</v>
      </c>
      <c r="G1" t="s">
        <v>52</v>
      </c>
      <c r="H1" t="s">
        <v>53</v>
      </c>
      <c r="I1" t="s">
        <v>30</v>
      </c>
      <c r="J1" t="s">
        <v>31</v>
      </c>
    </row>
    <row r="2" spans="1:10">
      <c r="A2" s="8" t="s">
        <v>54</v>
      </c>
      <c r="B2" s="8" t="s">
        <v>33</v>
      </c>
      <c r="C2" s="8" t="s">
        <v>55</v>
      </c>
      <c r="D2" s="10">
        <v>46023</v>
      </c>
      <c r="E2" s="8"/>
      <c r="F2" s="11">
        <v>900</v>
      </c>
      <c r="G2" s="11">
        <v>130</v>
      </c>
      <c r="H2" s="11">
        <v>2700</v>
      </c>
      <c r="I2" s="8" t="s">
        <v>56</v>
      </c>
      <c r="J2" s="8" t="s">
        <v>57</v>
      </c>
    </row>
    <row r="3" spans="1:10">
      <c r="A3" s="8" t="s">
        <v>58</v>
      </c>
      <c r="B3" s="8" t="s">
        <v>38</v>
      </c>
      <c r="C3" s="8" t="s">
        <v>59</v>
      </c>
      <c r="D3" s="10">
        <v>46054</v>
      </c>
      <c r="E3" s="8"/>
      <c r="F3" s="11">
        <v>650</v>
      </c>
      <c r="G3" s="11">
        <v>110</v>
      </c>
      <c r="H3" s="11">
        <v>2280</v>
      </c>
      <c r="I3" s="8" t="s">
        <v>56</v>
      </c>
      <c r="J3" s="8" t="s">
        <v>60</v>
      </c>
    </row>
    <row r="4" spans="1:10">
      <c r="A4" s="8" t="s">
        <v>61</v>
      </c>
      <c r="B4" s="8" t="s">
        <v>41</v>
      </c>
      <c r="C4" s="8" t="s">
        <v>62</v>
      </c>
      <c r="D4" s="10">
        <v>46054</v>
      </c>
      <c r="E4" s="8"/>
      <c r="F4" s="11">
        <v>1000</v>
      </c>
      <c r="G4" s="11">
        <v>170</v>
      </c>
      <c r="H4" s="11">
        <v>3510</v>
      </c>
      <c r="I4" s="8" t="s">
        <v>56</v>
      </c>
      <c r="J4" s="8" t="s">
        <v>63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59E0B"/>
  </sheetPr>
  <dimension ref="A1:O20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9.7109375" customWidth="1"/>
    <col min="3" max="3" width="15.7109375" customWidth="1"/>
    <col min="4" max="4" width="20.7109375" customWidth="1"/>
    <col min="5" max="6" width="14.7109375" customWidth="1"/>
    <col min="7" max="8" width="18.7109375" customWidth="1"/>
    <col min="9" max="9" width="16.7109375" customWidth="1"/>
    <col min="10" max="10" width="14.7109375" customWidth="1"/>
    <col min="11" max="11" width="38.7109375" customWidth="1"/>
    <col min="12" max="13" width="28.7109375" customWidth="1"/>
    <col min="14" max="14" width="18.7109375" customWidth="1"/>
    <col min="15" max="15" width="34.7109375" customWidth="1"/>
  </cols>
  <sheetData>
    <row r="1" spans="1:15">
      <c r="A1" t="s">
        <v>64</v>
      </c>
      <c r="B1" t="s">
        <v>47</v>
      </c>
      <c r="C1" t="s">
        <v>25</v>
      </c>
      <c r="D1" t="s">
        <v>48</v>
      </c>
      <c r="E1" t="s">
        <v>49</v>
      </c>
      <c r="F1" t="s">
        <v>50</v>
      </c>
      <c r="G1" t="s">
        <v>65</v>
      </c>
      <c r="H1" t="s">
        <v>66</v>
      </c>
      <c r="I1" t="s">
        <v>67</v>
      </c>
      <c r="J1" t="s">
        <v>68</v>
      </c>
      <c r="K1" t="s">
        <v>69</v>
      </c>
      <c r="L1" t="s">
        <v>70</v>
      </c>
      <c r="M1" t="s">
        <v>30</v>
      </c>
      <c r="N1" t="s">
        <v>71</v>
      </c>
      <c r="O1" t="s">
        <v>31</v>
      </c>
    </row>
    <row r="2" spans="1:15">
      <c r="A2" s="10">
        <v>46023</v>
      </c>
      <c r="B2" s="8" t="s">
        <v>54</v>
      </c>
      <c r="C2" s="12" t="str">
        <f>IF($B2="","",IFERROR(VLOOKUP($B2,'Mietverhältnisse'!$A$2:$J$101,2,FALSE),"Prüfbedürftig: ID fehlt"))</f>
        <v>E-001</v>
      </c>
      <c r="D2" s="12" t="str">
        <f>IF($B2="","",IFERROR(VLOOKUP($B2,'Mietverhältnisse'!$A$2:$J$101,3,FALSE),""))</f>
        <v>Anna Beispiel</v>
      </c>
      <c r="E2" s="13">
        <f>IF($B2="","",IFERROR(VLOOKUP($B2,'Mietverhältnisse'!$A$2:$J$101,4,FALSE),""))</f>
        <v>46023.0</v>
      </c>
      <c r="F2" s="13">
        <f>IF($B2="","",IFERROR(IF(COUNTIFS('Mietverhältnisse'!$A$2:$A$101,$B2,'Mietverhältnisse'!$E$2:$E$101,"&lt;&gt;")=0,"",VLOOKUP($B2,'Mietverhältnisse'!$A$2:$J$101,5,FALSE)),""))</f>
        <v/>
      </c>
      <c r="G2" s="11">
        <v>1030</v>
      </c>
      <c r="H2" s="14">
        <f>IF($B2="","",IFERROR(VLOOKUP($B2,'Mietverhältnisse'!$A$2:$J$101,6,FALSE)+VLOOKUP($B2,'Mietverhältnisse'!$A$2:$J$101,7,FALSE),""))</f>
        <v>1030</v>
      </c>
      <c r="I2" s="11">
        <v>1030</v>
      </c>
      <c r="J2" s="14">
        <f>IF(OR($G2="",$I2=""),"",MAX($G2-$I2,0))</f>
        <v>0</v>
      </c>
      <c r="K2" s="14">
        <f>IF(OR($G2="",$I2=""),"",$I2-$G2)</f>
        <v>0</v>
      </c>
      <c r="L2" s="15" t="str">
        <f>IF(COUNTA($A2:$B2,$G2,$I2,$O2)=0,"",IF($A2="","Prüfbedürftig: Monat fehlt",IF($B2="","Prüfbedürftig: ID fehlt",IF($C2="Prüfbedürftig: ID fehlt","Prüfbedürftig: ID fehlt",IF(OR($A2&lt;$E2,AND($F2&lt;&gt;"",$A2&gt;$F2)),"Prüfbedürftig: außerhalb Vertragslaufzeit","OK")))))</f>
        <v>OK</v>
      </c>
      <c r="M2" s="15" t="str">
        <f>IF(COUNTA($A2:$B2,$G2,$I2,$O2)=0,"",IF($L2&lt;&gt;"OK",$L2,IF(OR($G2="",$I2=""),"Zahlungsangaben unvollständig",IF($I2&lt;$G2,"Offener Betrag","Vollständig erfasst"))))</f>
        <v>Vollständig erfasst</v>
      </c>
      <c r="N2" s="15">
        <f>IF(OR($G2="",$I2=""),"",IF($I2=0,"0 € bestätigt: keine Zahlung",IF($I2&gt;$G2,"Überzahlung","")))</f>
        <v/>
      </c>
      <c r="O2" s="8" t="s">
        <v>72</v>
      </c>
    </row>
    <row r="3" spans="1:15">
      <c r="A3" s="10">
        <v>46023</v>
      </c>
      <c r="B3" s="8" t="s">
        <v>61</v>
      </c>
      <c r="C3" s="12" t="str">
        <f>IF($B3="","",IFERROR(VLOOKUP($B3,'Mietverhältnisse'!$A$2:$J$101,2,FALSE),"Prüfbedürftig: ID fehlt"))</f>
        <v>E-003</v>
      </c>
      <c r="D3" s="12" t="str">
        <f>IF($B3="","",IFERROR(VLOOKUP($B3,'Mietverhältnisse'!$A$2:$J$101,3,FALSE),""))</f>
        <v>Carla Demo</v>
      </c>
      <c r="E3" s="13">
        <f>IF($B3="","",IFERROR(VLOOKUP($B3,'Mietverhältnisse'!$A$2:$J$101,4,FALSE),""))</f>
        <v>46054.0</v>
      </c>
      <c r="F3" s="13">
        <f>IF($B3="","",IFERROR(IF(COUNTIFS('Mietverhältnisse'!$A$2:$A$101,$B3,'Mietverhältnisse'!$E$2:$E$101,"&lt;&gt;")=0,"",VLOOKUP($B3,'Mietverhältnisse'!$A$2:$J$101,5,FALSE)),""))</f>
        <v/>
      </c>
      <c r="G3" s="11">
        <v>1170</v>
      </c>
      <c r="H3" s="14">
        <f>IF($B3="","",IFERROR(VLOOKUP($B3,'Mietverhältnisse'!$A$2:$J$101,6,FALSE)+VLOOKUP($B3,'Mietverhältnisse'!$A$2:$J$101,7,FALSE),""))</f>
        <v>1170</v>
      </c>
      <c r="I3" s="11">
        <v>600</v>
      </c>
      <c r="J3" s="14">
        <f>IF(OR($G3="",$I3=""),"",MAX($G3-$I3,0))</f>
        <v>570</v>
      </c>
      <c r="K3" s="14">
        <f>IF(OR($G3="",$I3=""),"",$I3-$G3)</f>
        <v>-570</v>
      </c>
      <c r="L3" s="15" t="str">
        <f>IF(COUNTA($A3:$B3,$G3,$I3,$O3)=0,"",IF($A3="","Prüfbedürftig: Monat fehlt",IF($B3="","Prüfbedürftig: ID fehlt",IF($C3="Prüfbedürftig: ID fehlt","Prüfbedürftig: ID fehlt",IF(OR($A3&lt;$E3,AND($F3&lt;&gt;"",$A3&gt;$F3)),"Prüfbedürftig: außerhalb Vertragslaufzeit","OK")))))</f>
        <v>Prüfbedürftig: außerhalb Vertragslaufzeit</v>
      </c>
      <c r="M3" s="15" t="str">
        <f>IF(COUNTA($A3:$B3,$G3,$I3,$O3)=0,"",IF($L3&lt;&gt;"OK",$L3,IF(OR($G3="",$I3=""),"Zahlungsangaben unvollständig",IF($I3&lt;$G3,"Offener Betrag","Vollständig erfasst"))))</f>
        <v>Prüfbedürftig: außerhalb Vertragslaufzeit</v>
      </c>
      <c r="N3" s="15">
        <f>IF(OR($G3="",$I3=""),"",IF($I3=0,"0 € bestätigt: keine Zahlung",IF($I3&gt;$G3,"Überzahlung","")))</f>
        <v/>
      </c>
      <c r="O3" s="8" t="s">
        <v>73</v>
      </c>
    </row>
    <row r="4" spans="1:15">
      <c r="A4" s="10">
        <v>46054</v>
      </c>
      <c r="B4" s="8" t="s">
        <v>58</v>
      </c>
      <c r="C4" s="12" t="str">
        <f>IF($B4="","",IFERROR(VLOOKUP($B4,'Mietverhältnisse'!$A$2:$J$101,2,FALSE),"Prüfbedürftig: ID fehlt"))</f>
        <v>E-002</v>
      </c>
      <c r="D4" s="12" t="str">
        <f>IF($B4="","",IFERROR(VLOOKUP($B4,'Mietverhältnisse'!$A$2:$J$101,3,FALSE),""))</f>
        <v>Ben Muster</v>
      </c>
      <c r="E4" s="13">
        <f>IF($B4="","",IFERROR(VLOOKUP($B4,'Mietverhältnisse'!$A$2:$J$101,4,FALSE),""))</f>
        <v>46054.0</v>
      </c>
      <c r="F4" s="13">
        <f>IF($B4="","",IFERROR(IF(COUNTIFS('Mietverhältnisse'!$A$2:$A$101,$B4,'Mietverhältnisse'!$E$2:$E$101,"&lt;&gt;")=0,"",VLOOKUP($B4,'Mietverhältnisse'!$A$2:$J$101,5,FALSE)),""))</f>
        <v/>
      </c>
      <c r="G4" s="11">
        <v>760</v>
      </c>
      <c r="H4" s="14">
        <f>IF($B4="","",IFERROR(VLOOKUP($B4,'Mietverhältnisse'!$A$2:$J$101,6,FALSE)+VLOOKUP($B4,'Mietverhältnisse'!$A$2:$J$101,7,FALSE),""))</f>
        <v>760</v>
      </c>
      <c r="I4" s="11">
        <v>0</v>
      </c>
      <c r="J4" s="14">
        <f>IF(OR($G4="",$I4=""),"",MAX($G4-$I4,0))</f>
        <v>760</v>
      </c>
      <c r="K4" s="14">
        <f>IF(OR($G4="",$I4=""),"",$I4-$G4)</f>
        <v>-760</v>
      </c>
      <c r="L4" s="15" t="str">
        <f>IF(COUNTA($A4:$B4,$G4,$I4,$O4)=0,"",IF($A4="","Prüfbedürftig: Monat fehlt",IF($B4="","Prüfbedürftig: ID fehlt",IF($C4="Prüfbedürftig: ID fehlt","Prüfbedürftig: ID fehlt",IF(OR($A4&lt;$E4,AND($F4&lt;&gt;"",$A4&gt;$F4)),"Prüfbedürftig: außerhalb Vertragslaufzeit","OK")))))</f>
        <v>OK</v>
      </c>
      <c r="M4" s="15" t="str">
        <f>IF(COUNTA($A4:$B4,$G4,$I4,$O4)=0,"",IF($L4&lt;&gt;"OK",$L4,IF(OR($G4="",$I4=""),"Zahlungsangaben unvollständig",IF($I4&lt;$G4,"Offener Betrag","Vollständig erfasst"))))</f>
        <v>Offener Betrag</v>
      </c>
      <c r="N4" s="15" t="str">
        <f>IF(OR($G4="",$I4=""),"",IF($I4=0,"0 € bestätigt: keine Zahlung",IF($I4&gt;$G4,"Überzahlung","")))</f>
        <v>0 € bestätigt: keine Zahlung</v>
      </c>
      <c r="O4" s="8" t="s">
        <v>74</v>
      </c>
    </row>
    <row r="5" spans="1:15">
      <c r="A5" s="10">
        <v>46113</v>
      </c>
      <c r="B5" s="8" t="s">
        <v>61</v>
      </c>
      <c r="C5" s="12" t="str">
        <f>IF($B5="","",IFERROR(VLOOKUP($B5,'Mietverhältnisse'!$A$2:$J$101,2,FALSE),"Prüfbedürftig: ID fehlt"))</f>
        <v>E-003</v>
      </c>
      <c r="D5" s="12" t="str">
        <f>IF($B5="","",IFERROR(VLOOKUP($B5,'Mietverhältnisse'!$A$2:$J$101,3,FALSE),""))</f>
        <v>Carla Demo</v>
      </c>
      <c r="E5" s="13">
        <f>IF($B5="","",IFERROR(VLOOKUP($B5,'Mietverhältnisse'!$A$2:$J$101,4,FALSE),""))</f>
        <v>46054.0</v>
      </c>
      <c r="F5" s="13">
        <f>IF($B5="","",IFERROR(IF(COUNTIFS('Mietverhältnisse'!$A$2:$A$101,$B5,'Mietverhältnisse'!$E$2:$E$101,"&lt;&gt;")=0,"",VLOOKUP($B5,'Mietverhältnisse'!$A$2:$J$101,5,FALSE)),""))</f>
        <v/>
      </c>
      <c r="G5" s="11">
        <v>1170</v>
      </c>
      <c r="H5" s="14">
        <f>IF($B5="","",IFERROR(VLOOKUP($B5,'Mietverhältnisse'!$A$2:$J$101,6,FALSE)+VLOOKUP($B5,'Mietverhältnisse'!$A$2:$J$101,7,FALSE),""))</f>
        <v>1170</v>
      </c>
      <c r="I5" s="11"/>
      <c r="J5" s="14">
        <f>IF(OR($G5="",$I5=""),"",MAX($G5-$I5,0))</f>
        <v/>
      </c>
      <c r="K5" s="14">
        <f>IF(OR($G5="",$I5=""),"",$I5-$G5)</f>
        <v/>
      </c>
      <c r="L5" s="15" t="str">
        <f>IF(COUNTA($A5:$B5,$G5,$I5,$O5)=0,"",IF($A5="","Prüfbedürftig: Monat fehlt",IF($B5="","Prüfbedürftig: ID fehlt",IF($C5="Prüfbedürftig: ID fehlt","Prüfbedürftig: ID fehlt",IF(OR($A5&lt;$E5,AND($F5&lt;&gt;"",$A5&gt;$F5)),"Prüfbedürftig: außerhalb Vertragslaufzeit","OK")))))</f>
        <v>OK</v>
      </c>
      <c r="M5" s="15" t="str">
        <f>IF(COUNTA($A5:$B5,$G5,$I5,$O5)=0,"",IF($L5&lt;&gt;"OK",$L5,IF(OR($G5="",$I5=""),"Zahlungsangaben unvollständig",IF($I5&lt;$G5,"Offener Betrag","Vollständig erfasst"))))</f>
        <v>Zahlungsangaben unvollständig</v>
      </c>
      <c r="N5" s="15">
        <f>IF(OR($G5="",$I5=""),"",IF($I5=0,"0 € bestätigt: keine Zahlung",IF($I5&gt;$G5,"Überzahlung","")))</f>
        <v/>
      </c>
      <c r="O5" s="8" t="s">
        <v>75</v>
      </c>
    </row>
    <row r="6" spans="1:15">
      <c r="A6" s="10">
        <v>46082</v>
      </c>
      <c r="B6" s="8" t="s">
        <v>54</v>
      </c>
      <c r="C6" s="12" t="str">
        <f>IF($B6="","",IFERROR(VLOOKUP($B6,'Mietverhältnisse'!$A$2:$J$101,2,FALSE),"Prüfbedürftig: ID fehlt"))</f>
        <v>E-001</v>
      </c>
      <c r="D6" s="12" t="str">
        <f>IF($B6="","",IFERROR(VLOOKUP($B6,'Mietverhältnisse'!$A$2:$J$101,3,FALSE),""))</f>
        <v>Anna Beispiel</v>
      </c>
      <c r="E6" s="13">
        <f>IF($B6="","",IFERROR(VLOOKUP($B6,'Mietverhältnisse'!$A$2:$J$101,4,FALSE),""))</f>
        <v>46023.0</v>
      </c>
      <c r="F6" s="13">
        <f>IF($B6="","",IFERROR(IF(COUNTIFS('Mietverhältnisse'!$A$2:$A$101,$B6,'Mietverhältnisse'!$E$2:$E$101,"&lt;&gt;")=0,"",VLOOKUP($B6,'Mietverhältnisse'!$A$2:$J$101,5,FALSE)),""))</f>
        <v/>
      </c>
      <c r="G6" s="11">
        <v>1030</v>
      </c>
      <c r="H6" s="14">
        <f>IF($B6="","",IFERROR(VLOOKUP($B6,'Mietverhältnisse'!$A$2:$J$101,6,FALSE)+VLOOKUP($B6,'Mietverhältnisse'!$A$2:$J$101,7,FALSE),""))</f>
        <v>1030</v>
      </c>
      <c r="I6" s="11">
        <v>1050</v>
      </c>
      <c r="J6" s="14">
        <f>IF(OR($G6="",$I6=""),"",MAX($G6-$I6,0))</f>
        <v>0</v>
      </c>
      <c r="K6" s="14">
        <f>IF(OR($G6="",$I6=""),"",$I6-$G6)</f>
        <v>20</v>
      </c>
      <c r="L6" s="15" t="str">
        <f>IF(COUNTA($A6:$B6,$G6,$I6,$O6)=0,"",IF($A6="","Prüfbedürftig: Monat fehlt",IF($B6="","Prüfbedürftig: ID fehlt",IF($C6="Prüfbedürftig: ID fehlt","Prüfbedürftig: ID fehlt",IF(OR($A6&lt;$E6,AND($F6&lt;&gt;"",$A6&gt;$F6)),"Prüfbedürftig: außerhalb Vertragslaufzeit","OK")))))</f>
        <v>OK</v>
      </c>
      <c r="M6" s="15" t="str">
        <f>IF(COUNTA($A6:$B6,$G6,$I6,$O6)=0,"",IF($L6&lt;&gt;"OK",$L6,IF(OR($G6="",$I6=""),"Zahlungsangaben unvollständig",IF($I6&lt;$G6,"Offener Betrag","Vollständig erfasst"))))</f>
        <v>Vollständig erfasst</v>
      </c>
      <c r="N6" s="15" t="str">
        <f>IF(OR($G6="",$I6=""),"",IF($I6=0,"0 € bestätigt: keine Zahlung",IF($I6&gt;$G6,"Überzahlung","")))</f>
        <v>Überzahlung</v>
      </c>
      <c r="O6" s="8" t="s">
        <v>76</v>
      </c>
    </row>
    <row r="7" spans="1:15">
      <c r="A7" s="10"/>
      <c r="B7" s="8"/>
      <c r="C7" s="12">
        <f>IF($B7="","",IFERROR(VLOOKUP($B7,'Mietverhältnisse'!$A$2:$J$101,2,FALSE),"Prüfbedürftig: ID fehlt"))</f>
        <v/>
      </c>
      <c r="D7" s="12">
        <f>IF($B7="","",IFERROR(VLOOKUP($B7,'Mietverhältnisse'!$A$2:$J$101,3,FALSE),""))</f>
        <v/>
      </c>
      <c r="E7" s="13">
        <f>IF($B7="","",IFERROR(VLOOKUP($B7,'Mietverhältnisse'!$A$2:$J$101,4,FALSE),""))</f>
        <v/>
      </c>
      <c r="F7" s="13">
        <f>IF($B7="","",IFERROR(IF(COUNTIFS('Mietverhältnisse'!$A$2:$A$101,$B7,'Mietverhältnisse'!$E$2:$E$101,"&lt;&gt;")=0,"",VLOOKUP($B7,'Mietverhältnisse'!$A$2:$J$101,5,FALSE)),""))</f>
        <v/>
      </c>
      <c r="G7" s="11"/>
      <c r="H7" s="14">
        <f>IF($B7="","",IFERROR(VLOOKUP($B7,'Mietverhältnisse'!$A$2:$J$101,6,FALSE)+VLOOKUP($B7,'Mietverhältnisse'!$A$2:$J$101,7,FALSE),""))</f>
        <v/>
      </c>
      <c r="I7" s="11"/>
      <c r="J7" s="14">
        <f>IF(OR($G7="",$I7=""),"",MAX($G7-$I7,0))</f>
        <v/>
      </c>
      <c r="K7" s="14">
        <f>IF(OR($G7="",$I7=""),"",$I7-$G7)</f>
        <v/>
      </c>
      <c r="L7" s="15">
        <f>IF(COUNTA($A7:$B7,$G7,$I7,$O7)=0,"",IF($A7="","Prüfbedürftig: Monat fehlt",IF($B7="","Prüfbedürftig: ID fehlt",IF($C7="Prüfbedürftig: ID fehlt","Prüfbedürftig: ID fehlt",IF(OR($A7&lt;$E7,AND($F7&lt;&gt;"",$A7&gt;$F7)),"Prüfbedürftig: außerhalb Vertragslaufzeit","OK")))))</f>
        <v/>
      </c>
      <c r="M7" s="15">
        <f>IF(COUNTA($A7:$B7,$G7,$I7,$O7)=0,"",IF($L7&lt;&gt;"OK",$L7,IF(OR($G7="",$I7=""),"Zahlungsangaben unvollständig",IF($I7&lt;$G7,"Offener Betrag","Vollständig erfasst"))))</f>
        <v/>
      </c>
      <c r="N7" s="15">
        <f>IF(OR($G7="",$I7=""),"",IF($I7=0,"0 € bestätigt: keine Zahlung",IF($I7&gt;$G7,"Überzahlung","")))</f>
        <v/>
      </c>
      <c r="O7" s="8"/>
    </row>
    <row r="8" spans="1:15">
      <c r="A8" s="10"/>
      <c r="B8" s="8"/>
      <c r="C8" s="12">
        <f>IF($B8="","",IFERROR(VLOOKUP($B8,'Mietverhältnisse'!$A$2:$J$101,2,FALSE),"Prüfbedürftig: ID fehlt"))</f>
        <v/>
      </c>
      <c r="D8" s="12">
        <f>IF($B8="","",IFERROR(VLOOKUP($B8,'Mietverhältnisse'!$A$2:$J$101,3,FALSE),""))</f>
        <v/>
      </c>
      <c r="E8" s="13">
        <f>IF($B8="","",IFERROR(VLOOKUP($B8,'Mietverhältnisse'!$A$2:$J$101,4,FALSE),""))</f>
        <v/>
      </c>
      <c r="F8" s="13">
        <f>IF($B8="","",IFERROR(IF(COUNTIFS('Mietverhältnisse'!$A$2:$A$101,$B8,'Mietverhältnisse'!$E$2:$E$101,"&lt;&gt;")=0,"",VLOOKUP($B8,'Mietverhältnisse'!$A$2:$J$101,5,FALSE)),""))</f>
        <v/>
      </c>
      <c r="G8" s="11"/>
      <c r="H8" s="14">
        <f>IF($B8="","",IFERROR(VLOOKUP($B8,'Mietverhältnisse'!$A$2:$J$101,6,FALSE)+VLOOKUP($B8,'Mietverhältnisse'!$A$2:$J$101,7,FALSE),""))</f>
        <v/>
      </c>
      <c r="I8" s="11"/>
      <c r="J8" s="14">
        <f>IF(OR($G8="",$I8=""),"",MAX($G8-$I8,0))</f>
        <v/>
      </c>
      <c r="K8" s="14">
        <f>IF(OR($G8="",$I8=""),"",$I8-$G8)</f>
        <v/>
      </c>
      <c r="L8" s="15">
        <f>IF(COUNTA($A8:$B8,$G8,$I8,$O8)=0,"",IF($A8="","Prüfbedürftig: Monat fehlt",IF($B8="","Prüfbedürftig: ID fehlt",IF($C8="Prüfbedürftig: ID fehlt","Prüfbedürftig: ID fehlt",IF(OR($A8&lt;$E8,AND($F8&lt;&gt;"",$A8&gt;$F8)),"Prüfbedürftig: außerhalb Vertragslaufzeit","OK")))))</f>
        <v/>
      </c>
      <c r="M8" s="15">
        <f>IF(COUNTA($A8:$B8,$G8,$I8,$O8)=0,"",IF($L8&lt;&gt;"OK",$L8,IF(OR($G8="",$I8=""),"Zahlungsangaben unvollständig",IF($I8&lt;$G8,"Offener Betrag","Vollständig erfasst"))))</f>
        <v/>
      </c>
      <c r="N8" s="15">
        <f>IF(OR($G8="",$I8=""),"",IF($I8=0,"0 € bestätigt: keine Zahlung",IF($I8&gt;$G8,"Überzahlung","")))</f>
        <v/>
      </c>
      <c r="O8" s="8"/>
    </row>
    <row r="9" spans="1:15">
      <c r="A9" s="10"/>
      <c r="B9" s="8"/>
      <c r="C9" s="12">
        <f>IF($B9="","",IFERROR(VLOOKUP($B9,'Mietverhältnisse'!$A$2:$J$101,2,FALSE),"Prüfbedürftig: ID fehlt"))</f>
        <v/>
      </c>
      <c r="D9" s="12">
        <f>IF($B9="","",IFERROR(VLOOKUP($B9,'Mietverhältnisse'!$A$2:$J$101,3,FALSE),""))</f>
        <v/>
      </c>
      <c r="E9" s="13">
        <f>IF($B9="","",IFERROR(VLOOKUP($B9,'Mietverhältnisse'!$A$2:$J$101,4,FALSE),""))</f>
        <v/>
      </c>
      <c r="F9" s="13">
        <f>IF($B9="","",IFERROR(IF(COUNTIFS('Mietverhältnisse'!$A$2:$A$101,$B9,'Mietverhältnisse'!$E$2:$E$101,"&lt;&gt;")=0,"",VLOOKUP($B9,'Mietverhältnisse'!$A$2:$J$101,5,FALSE)),""))</f>
        <v/>
      </c>
      <c r="G9" s="11"/>
      <c r="H9" s="14">
        <f>IF($B9="","",IFERROR(VLOOKUP($B9,'Mietverhältnisse'!$A$2:$J$101,6,FALSE)+VLOOKUP($B9,'Mietverhältnisse'!$A$2:$J$101,7,FALSE),""))</f>
        <v/>
      </c>
      <c r="I9" s="11"/>
      <c r="J9" s="14">
        <f>IF(OR($G9="",$I9=""),"",MAX($G9-$I9,0))</f>
        <v/>
      </c>
      <c r="K9" s="14">
        <f>IF(OR($G9="",$I9=""),"",$I9-$G9)</f>
        <v/>
      </c>
      <c r="L9" s="15">
        <f>IF(COUNTA($A9:$B9,$G9,$I9,$O9)=0,"",IF($A9="","Prüfbedürftig: Monat fehlt",IF($B9="","Prüfbedürftig: ID fehlt",IF($C9="Prüfbedürftig: ID fehlt","Prüfbedürftig: ID fehlt",IF(OR($A9&lt;$E9,AND($F9&lt;&gt;"",$A9&gt;$F9)),"Prüfbedürftig: außerhalb Vertragslaufzeit","OK")))))</f>
        <v/>
      </c>
      <c r="M9" s="15">
        <f>IF(COUNTA($A9:$B9,$G9,$I9,$O9)=0,"",IF($L9&lt;&gt;"OK",$L9,IF(OR($G9="",$I9=""),"Zahlungsangaben unvollständig",IF($I9&lt;$G9,"Offener Betrag","Vollständig erfasst"))))</f>
        <v/>
      </c>
      <c r="N9" s="15">
        <f>IF(OR($G9="",$I9=""),"",IF($I9=0,"0 € bestätigt: keine Zahlung",IF($I9&gt;$G9,"Überzahlung","")))</f>
        <v/>
      </c>
      <c r="O9" s="8"/>
    </row>
    <row r="10" spans="1:15">
      <c r="A10" s="10"/>
      <c r="B10" s="8"/>
      <c r="C10" s="12">
        <f>IF($B10="","",IFERROR(VLOOKUP($B10,'Mietverhältnisse'!$A$2:$J$101,2,FALSE),"Prüfbedürftig: ID fehlt"))</f>
        <v/>
      </c>
      <c r="D10" s="12">
        <f>IF($B10="","",IFERROR(VLOOKUP($B10,'Mietverhältnisse'!$A$2:$J$101,3,FALSE),""))</f>
        <v/>
      </c>
      <c r="E10" s="13">
        <f>IF($B10="","",IFERROR(VLOOKUP($B10,'Mietverhältnisse'!$A$2:$J$101,4,FALSE),""))</f>
        <v/>
      </c>
      <c r="F10" s="13">
        <f>IF($B10="","",IFERROR(IF(COUNTIFS('Mietverhältnisse'!$A$2:$A$101,$B10,'Mietverhältnisse'!$E$2:$E$101,"&lt;&gt;")=0,"",VLOOKUP($B10,'Mietverhältnisse'!$A$2:$J$101,5,FALSE)),""))</f>
        <v/>
      </c>
      <c r="G10" s="11"/>
      <c r="H10" s="14">
        <f>IF($B10="","",IFERROR(VLOOKUP($B10,'Mietverhältnisse'!$A$2:$J$101,6,FALSE)+VLOOKUP($B10,'Mietverhältnisse'!$A$2:$J$101,7,FALSE),""))</f>
        <v/>
      </c>
      <c r="I10" s="11"/>
      <c r="J10" s="14">
        <f>IF(OR($G10="",$I10=""),"",MAX($G10-$I10,0))</f>
        <v/>
      </c>
      <c r="K10" s="14">
        <f>IF(OR($G10="",$I10=""),"",$I10-$G10)</f>
        <v/>
      </c>
      <c r="L10" s="15">
        <f>IF(COUNTA($A10:$B10,$G10,$I10,$O10)=0,"",IF($A10="","Prüfbedürftig: Monat fehlt",IF($B10="","Prüfbedürftig: ID fehlt",IF($C10="Prüfbedürftig: ID fehlt","Prüfbedürftig: ID fehlt",IF(OR($A10&lt;$E10,AND($F10&lt;&gt;"",$A10&gt;$F10)),"Prüfbedürftig: außerhalb Vertragslaufzeit","OK")))))</f>
        <v/>
      </c>
      <c r="M10" s="15">
        <f>IF(COUNTA($A10:$B10,$G10,$I10,$O10)=0,"",IF($L10&lt;&gt;"OK",$L10,IF(OR($G10="",$I10=""),"Zahlungsangaben unvollständig",IF($I10&lt;$G10,"Offener Betrag","Vollständig erfasst"))))</f>
        <v/>
      </c>
      <c r="N10" s="15">
        <f>IF(OR($G10="",$I10=""),"",IF($I10=0,"0 € bestätigt: keine Zahlung",IF($I10&gt;$G10,"Überzahlung","")))</f>
        <v/>
      </c>
      <c r="O10" s="8"/>
    </row>
    <row r="11" spans="1:15">
      <c r="A11" s="10"/>
      <c r="B11" s="8"/>
      <c r="C11" s="12">
        <f>IF($B11="","",IFERROR(VLOOKUP($B11,'Mietverhältnisse'!$A$2:$J$101,2,FALSE),"Prüfbedürftig: ID fehlt"))</f>
        <v/>
      </c>
      <c r="D11" s="12">
        <f>IF($B11="","",IFERROR(VLOOKUP($B11,'Mietverhältnisse'!$A$2:$J$101,3,FALSE),""))</f>
        <v/>
      </c>
      <c r="E11" s="13">
        <f>IF($B11="","",IFERROR(VLOOKUP($B11,'Mietverhältnisse'!$A$2:$J$101,4,FALSE),""))</f>
        <v/>
      </c>
      <c r="F11" s="13">
        <f>IF($B11="","",IFERROR(IF(COUNTIFS('Mietverhältnisse'!$A$2:$A$101,$B11,'Mietverhältnisse'!$E$2:$E$101,"&lt;&gt;")=0,"",VLOOKUP($B11,'Mietverhältnisse'!$A$2:$J$101,5,FALSE)),""))</f>
        <v/>
      </c>
      <c r="G11" s="11"/>
      <c r="H11" s="14">
        <f>IF($B11="","",IFERROR(VLOOKUP($B11,'Mietverhältnisse'!$A$2:$J$101,6,FALSE)+VLOOKUP($B11,'Mietverhältnisse'!$A$2:$J$101,7,FALSE),""))</f>
        <v/>
      </c>
      <c r="I11" s="11"/>
      <c r="J11" s="14">
        <f>IF(OR($G11="",$I11=""),"",MAX($G11-$I11,0))</f>
        <v/>
      </c>
      <c r="K11" s="14">
        <f>IF(OR($G11="",$I11=""),"",$I11-$G11)</f>
        <v/>
      </c>
      <c r="L11" s="15">
        <f>IF(COUNTA($A11:$B11,$G11,$I11,$O11)=0,"",IF($A11="","Prüfbedürftig: Monat fehlt",IF($B11="","Prüfbedürftig: ID fehlt",IF($C11="Prüfbedürftig: ID fehlt","Prüfbedürftig: ID fehlt",IF(OR($A11&lt;$E11,AND($F11&lt;&gt;"",$A11&gt;$F11)),"Prüfbedürftig: außerhalb Vertragslaufzeit","OK")))))</f>
        <v/>
      </c>
      <c r="M11" s="15">
        <f>IF(COUNTA($A11:$B11,$G11,$I11,$O11)=0,"",IF($L11&lt;&gt;"OK",$L11,IF(OR($G11="",$I11=""),"Zahlungsangaben unvollständig",IF($I11&lt;$G11,"Offener Betrag","Vollständig erfasst"))))</f>
        <v/>
      </c>
      <c r="N11" s="15">
        <f>IF(OR($G11="",$I11=""),"",IF($I11=0,"0 € bestätigt: keine Zahlung",IF($I11&gt;$G11,"Überzahlung","")))</f>
        <v/>
      </c>
      <c r="O11" s="8"/>
    </row>
    <row r="12" spans="1:15">
      <c r="A12" s="10"/>
      <c r="B12" s="8"/>
      <c r="C12" s="12">
        <f>IF($B12="","",IFERROR(VLOOKUP($B12,'Mietverhältnisse'!$A$2:$J$101,2,FALSE),"Prüfbedürftig: ID fehlt"))</f>
        <v/>
      </c>
      <c r="D12" s="12">
        <f>IF($B12="","",IFERROR(VLOOKUP($B12,'Mietverhältnisse'!$A$2:$J$101,3,FALSE),""))</f>
        <v/>
      </c>
      <c r="E12" s="13">
        <f>IF($B12="","",IFERROR(VLOOKUP($B12,'Mietverhältnisse'!$A$2:$J$101,4,FALSE),""))</f>
        <v/>
      </c>
      <c r="F12" s="13">
        <f>IF($B12="","",IFERROR(IF(COUNTIFS('Mietverhältnisse'!$A$2:$A$101,$B12,'Mietverhältnisse'!$E$2:$E$101,"&lt;&gt;")=0,"",VLOOKUP($B12,'Mietverhältnisse'!$A$2:$J$101,5,FALSE)),""))</f>
        <v/>
      </c>
      <c r="G12" s="11"/>
      <c r="H12" s="14">
        <f>IF($B12="","",IFERROR(VLOOKUP($B12,'Mietverhältnisse'!$A$2:$J$101,6,FALSE)+VLOOKUP($B12,'Mietverhältnisse'!$A$2:$J$101,7,FALSE),""))</f>
        <v/>
      </c>
      <c r="I12" s="11"/>
      <c r="J12" s="14">
        <f>IF(OR($G12="",$I12=""),"",MAX($G12-$I12,0))</f>
        <v/>
      </c>
      <c r="K12" s="14">
        <f>IF(OR($G12="",$I12=""),"",$I12-$G12)</f>
        <v/>
      </c>
      <c r="L12" s="15">
        <f>IF(COUNTA($A12:$B12,$G12,$I12,$O12)=0,"",IF($A12="","Prüfbedürftig: Monat fehlt",IF($B12="","Prüfbedürftig: ID fehlt",IF($C12="Prüfbedürftig: ID fehlt","Prüfbedürftig: ID fehlt",IF(OR($A12&lt;$E12,AND($F12&lt;&gt;"",$A12&gt;$F12)),"Prüfbedürftig: außerhalb Vertragslaufzeit","OK")))))</f>
        <v/>
      </c>
      <c r="M12" s="15">
        <f>IF(COUNTA($A12:$B12,$G12,$I12,$O12)=0,"",IF($L12&lt;&gt;"OK",$L12,IF(OR($G12="",$I12=""),"Zahlungsangaben unvollständig",IF($I12&lt;$G12,"Offener Betrag","Vollständig erfasst"))))</f>
        <v/>
      </c>
      <c r="N12" s="15">
        <f>IF(OR($G12="",$I12=""),"",IF($I12=0,"0 € bestätigt: keine Zahlung",IF($I12&gt;$G12,"Überzahlung","")))</f>
        <v/>
      </c>
      <c r="O12" s="8"/>
    </row>
    <row r="13" spans="1:15">
      <c r="A13" s="10"/>
      <c r="B13" s="8"/>
      <c r="C13" s="12">
        <f>IF($B13="","",IFERROR(VLOOKUP($B13,'Mietverhältnisse'!$A$2:$J$101,2,FALSE),"Prüfbedürftig: ID fehlt"))</f>
        <v/>
      </c>
      <c r="D13" s="12">
        <f>IF($B13="","",IFERROR(VLOOKUP($B13,'Mietverhältnisse'!$A$2:$J$101,3,FALSE),""))</f>
        <v/>
      </c>
      <c r="E13" s="13">
        <f>IF($B13="","",IFERROR(VLOOKUP($B13,'Mietverhältnisse'!$A$2:$J$101,4,FALSE),""))</f>
        <v/>
      </c>
      <c r="F13" s="13">
        <f>IF($B13="","",IFERROR(IF(COUNTIFS('Mietverhältnisse'!$A$2:$A$101,$B13,'Mietverhältnisse'!$E$2:$E$101,"&lt;&gt;")=0,"",VLOOKUP($B13,'Mietverhältnisse'!$A$2:$J$101,5,FALSE)),""))</f>
        <v/>
      </c>
      <c r="G13" s="11"/>
      <c r="H13" s="14">
        <f>IF($B13="","",IFERROR(VLOOKUP($B13,'Mietverhältnisse'!$A$2:$J$101,6,FALSE)+VLOOKUP($B13,'Mietverhältnisse'!$A$2:$J$101,7,FALSE),""))</f>
        <v/>
      </c>
      <c r="I13" s="11"/>
      <c r="J13" s="14">
        <f>IF(OR($G13="",$I13=""),"",MAX($G13-$I13,0))</f>
        <v/>
      </c>
      <c r="K13" s="14">
        <f>IF(OR($G13="",$I13=""),"",$I13-$G13)</f>
        <v/>
      </c>
      <c r="L13" s="15">
        <f>IF(COUNTA($A13:$B13,$G13,$I13,$O13)=0,"",IF($A13="","Prüfbedürftig: Monat fehlt",IF($B13="","Prüfbedürftig: ID fehlt",IF($C13="Prüfbedürftig: ID fehlt","Prüfbedürftig: ID fehlt",IF(OR($A13&lt;$E13,AND($F13&lt;&gt;"",$A13&gt;$F13)),"Prüfbedürftig: außerhalb Vertragslaufzeit","OK")))))</f>
        <v/>
      </c>
      <c r="M13" s="15">
        <f>IF(COUNTA($A13:$B13,$G13,$I13,$O13)=0,"",IF($L13&lt;&gt;"OK",$L13,IF(OR($G13="",$I13=""),"Zahlungsangaben unvollständig",IF($I13&lt;$G13,"Offener Betrag","Vollständig erfasst"))))</f>
        <v/>
      </c>
      <c r="N13" s="15">
        <f>IF(OR($G13="",$I13=""),"",IF($I13=0,"0 € bestätigt: keine Zahlung",IF($I13&gt;$G13,"Überzahlung","")))</f>
        <v/>
      </c>
      <c r="O13" s="8"/>
    </row>
    <row r="14" spans="1:15">
      <c r="A14" s="10"/>
      <c r="B14" s="8"/>
      <c r="C14" s="12">
        <f>IF($B14="","",IFERROR(VLOOKUP($B14,'Mietverhältnisse'!$A$2:$J$101,2,FALSE),"Prüfbedürftig: ID fehlt"))</f>
        <v/>
      </c>
      <c r="D14" s="12">
        <f>IF($B14="","",IFERROR(VLOOKUP($B14,'Mietverhältnisse'!$A$2:$J$101,3,FALSE),""))</f>
        <v/>
      </c>
      <c r="E14" s="13">
        <f>IF($B14="","",IFERROR(VLOOKUP($B14,'Mietverhältnisse'!$A$2:$J$101,4,FALSE),""))</f>
        <v/>
      </c>
      <c r="F14" s="13">
        <f>IF($B14="","",IFERROR(IF(COUNTIFS('Mietverhältnisse'!$A$2:$A$101,$B14,'Mietverhältnisse'!$E$2:$E$101,"&lt;&gt;")=0,"",VLOOKUP($B14,'Mietverhältnisse'!$A$2:$J$101,5,FALSE)),""))</f>
        <v/>
      </c>
      <c r="G14" s="11"/>
      <c r="H14" s="14">
        <f>IF($B14="","",IFERROR(VLOOKUP($B14,'Mietverhältnisse'!$A$2:$J$101,6,FALSE)+VLOOKUP($B14,'Mietverhältnisse'!$A$2:$J$101,7,FALSE),""))</f>
        <v/>
      </c>
      <c r="I14" s="11"/>
      <c r="J14" s="14">
        <f>IF(OR($G14="",$I14=""),"",MAX($G14-$I14,0))</f>
        <v/>
      </c>
      <c r="K14" s="14">
        <f>IF(OR($G14="",$I14=""),"",$I14-$G14)</f>
        <v/>
      </c>
      <c r="L14" s="15">
        <f>IF(COUNTA($A14:$B14,$G14,$I14,$O14)=0,"",IF($A14="","Prüfbedürftig: Monat fehlt",IF($B14="","Prüfbedürftig: ID fehlt",IF($C14="Prüfbedürftig: ID fehlt","Prüfbedürftig: ID fehlt",IF(OR($A14&lt;$E14,AND($F14&lt;&gt;"",$A14&gt;$F14)),"Prüfbedürftig: außerhalb Vertragslaufzeit","OK")))))</f>
        <v/>
      </c>
      <c r="M14" s="15">
        <f>IF(COUNTA($A14:$B14,$G14,$I14,$O14)=0,"",IF($L14&lt;&gt;"OK",$L14,IF(OR($G14="",$I14=""),"Zahlungsangaben unvollständig",IF($I14&lt;$G14,"Offener Betrag","Vollständig erfasst"))))</f>
        <v/>
      </c>
      <c r="N14" s="15">
        <f>IF(OR($G14="",$I14=""),"",IF($I14=0,"0 € bestätigt: keine Zahlung",IF($I14&gt;$G14,"Überzahlung","")))</f>
        <v/>
      </c>
      <c r="O14" s="8"/>
    </row>
    <row r="15" spans="1:15">
      <c r="A15" s="10"/>
      <c r="B15" s="8"/>
      <c r="C15" s="12">
        <f>IF($B15="","",IFERROR(VLOOKUP($B15,'Mietverhältnisse'!$A$2:$J$101,2,FALSE),"Prüfbedürftig: ID fehlt"))</f>
        <v/>
      </c>
      <c r="D15" s="12">
        <f>IF($B15="","",IFERROR(VLOOKUP($B15,'Mietverhältnisse'!$A$2:$J$101,3,FALSE),""))</f>
        <v/>
      </c>
      <c r="E15" s="13">
        <f>IF($B15="","",IFERROR(VLOOKUP($B15,'Mietverhältnisse'!$A$2:$J$101,4,FALSE),""))</f>
        <v/>
      </c>
      <c r="F15" s="13">
        <f>IF($B15="","",IFERROR(IF(COUNTIFS('Mietverhältnisse'!$A$2:$A$101,$B15,'Mietverhältnisse'!$E$2:$E$101,"&lt;&gt;")=0,"",VLOOKUP($B15,'Mietverhältnisse'!$A$2:$J$101,5,FALSE)),""))</f>
        <v/>
      </c>
      <c r="G15" s="11"/>
      <c r="H15" s="14">
        <f>IF($B15="","",IFERROR(VLOOKUP($B15,'Mietverhältnisse'!$A$2:$J$101,6,FALSE)+VLOOKUP($B15,'Mietverhältnisse'!$A$2:$J$101,7,FALSE),""))</f>
        <v/>
      </c>
      <c r="I15" s="11"/>
      <c r="J15" s="14">
        <f>IF(OR($G15="",$I15=""),"",MAX($G15-$I15,0))</f>
        <v/>
      </c>
      <c r="K15" s="14">
        <f>IF(OR($G15="",$I15=""),"",$I15-$G15)</f>
        <v/>
      </c>
      <c r="L15" s="15">
        <f>IF(COUNTA($A15:$B15,$G15,$I15,$O15)=0,"",IF($A15="","Prüfbedürftig: Monat fehlt",IF($B15="","Prüfbedürftig: ID fehlt",IF($C15="Prüfbedürftig: ID fehlt","Prüfbedürftig: ID fehlt",IF(OR($A15&lt;$E15,AND($F15&lt;&gt;"",$A15&gt;$F15)),"Prüfbedürftig: außerhalb Vertragslaufzeit","OK")))))</f>
        <v/>
      </c>
      <c r="M15" s="15">
        <f>IF(COUNTA($A15:$B15,$G15,$I15,$O15)=0,"",IF($L15&lt;&gt;"OK",$L15,IF(OR($G15="",$I15=""),"Zahlungsangaben unvollständig",IF($I15&lt;$G15,"Offener Betrag","Vollständig erfasst"))))</f>
        <v/>
      </c>
      <c r="N15" s="15">
        <f>IF(OR($G15="",$I15=""),"",IF($I15=0,"0 € bestätigt: keine Zahlung",IF($I15&gt;$G15,"Überzahlung","")))</f>
        <v/>
      </c>
      <c r="O15" s="8"/>
    </row>
    <row r="16" spans="1:15">
      <c r="A16" s="10"/>
      <c r="B16" s="8"/>
      <c r="C16" s="12">
        <f>IF($B16="","",IFERROR(VLOOKUP($B16,'Mietverhältnisse'!$A$2:$J$101,2,FALSE),"Prüfbedürftig: ID fehlt"))</f>
        <v/>
      </c>
      <c r="D16" s="12">
        <f>IF($B16="","",IFERROR(VLOOKUP($B16,'Mietverhältnisse'!$A$2:$J$101,3,FALSE),""))</f>
        <v/>
      </c>
      <c r="E16" s="13">
        <f>IF($B16="","",IFERROR(VLOOKUP($B16,'Mietverhältnisse'!$A$2:$J$101,4,FALSE),""))</f>
        <v/>
      </c>
      <c r="F16" s="13">
        <f>IF($B16="","",IFERROR(IF(COUNTIFS('Mietverhältnisse'!$A$2:$A$101,$B16,'Mietverhältnisse'!$E$2:$E$101,"&lt;&gt;")=0,"",VLOOKUP($B16,'Mietverhältnisse'!$A$2:$J$101,5,FALSE)),""))</f>
        <v/>
      </c>
      <c r="G16" s="11"/>
      <c r="H16" s="14">
        <f>IF($B16="","",IFERROR(VLOOKUP($B16,'Mietverhältnisse'!$A$2:$J$101,6,FALSE)+VLOOKUP($B16,'Mietverhältnisse'!$A$2:$J$101,7,FALSE),""))</f>
        <v/>
      </c>
      <c r="I16" s="11"/>
      <c r="J16" s="14">
        <f>IF(OR($G16="",$I16=""),"",MAX($G16-$I16,0))</f>
        <v/>
      </c>
      <c r="K16" s="14">
        <f>IF(OR($G16="",$I16=""),"",$I16-$G16)</f>
        <v/>
      </c>
      <c r="L16" s="15">
        <f>IF(COUNTA($A16:$B16,$G16,$I16,$O16)=0,"",IF($A16="","Prüfbedürftig: Monat fehlt",IF($B16="","Prüfbedürftig: ID fehlt",IF($C16="Prüfbedürftig: ID fehlt","Prüfbedürftig: ID fehlt",IF(OR($A16&lt;$E16,AND($F16&lt;&gt;"",$A16&gt;$F16)),"Prüfbedürftig: außerhalb Vertragslaufzeit","OK")))))</f>
        <v/>
      </c>
      <c r="M16" s="15">
        <f>IF(COUNTA($A16:$B16,$G16,$I16,$O16)=0,"",IF($L16&lt;&gt;"OK",$L16,IF(OR($G16="",$I16=""),"Zahlungsangaben unvollständig",IF($I16&lt;$G16,"Offener Betrag","Vollständig erfasst"))))</f>
        <v/>
      </c>
      <c r="N16" s="15">
        <f>IF(OR($G16="",$I16=""),"",IF($I16=0,"0 € bestätigt: keine Zahlung",IF($I16&gt;$G16,"Überzahlung","")))</f>
        <v/>
      </c>
      <c r="O16" s="8"/>
    </row>
    <row r="17" spans="1:15">
      <c r="A17" s="10"/>
      <c r="B17" s="8"/>
      <c r="C17" s="12">
        <f>IF($B17="","",IFERROR(VLOOKUP($B17,'Mietverhältnisse'!$A$2:$J$101,2,FALSE),"Prüfbedürftig: ID fehlt"))</f>
        <v/>
      </c>
      <c r="D17" s="12">
        <f>IF($B17="","",IFERROR(VLOOKUP($B17,'Mietverhältnisse'!$A$2:$J$101,3,FALSE),""))</f>
        <v/>
      </c>
      <c r="E17" s="13">
        <f>IF($B17="","",IFERROR(VLOOKUP($B17,'Mietverhältnisse'!$A$2:$J$101,4,FALSE),""))</f>
        <v/>
      </c>
      <c r="F17" s="13">
        <f>IF($B17="","",IFERROR(IF(COUNTIFS('Mietverhältnisse'!$A$2:$A$101,$B17,'Mietverhältnisse'!$E$2:$E$101,"&lt;&gt;")=0,"",VLOOKUP($B17,'Mietverhältnisse'!$A$2:$J$101,5,FALSE)),""))</f>
        <v/>
      </c>
      <c r="G17" s="11"/>
      <c r="H17" s="14">
        <f>IF($B17="","",IFERROR(VLOOKUP($B17,'Mietverhältnisse'!$A$2:$J$101,6,FALSE)+VLOOKUP($B17,'Mietverhältnisse'!$A$2:$J$101,7,FALSE),""))</f>
        <v/>
      </c>
      <c r="I17" s="11"/>
      <c r="J17" s="14">
        <f>IF(OR($G17="",$I17=""),"",MAX($G17-$I17,0))</f>
        <v/>
      </c>
      <c r="K17" s="14">
        <f>IF(OR($G17="",$I17=""),"",$I17-$G17)</f>
        <v/>
      </c>
      <c r="L17" s="15">
        <f>IF(COUNTA($A17:$B17,$G17,$I17,$O17)=0,"",IF($A17="","Prüfbedürftig: Monat fehlt",IF($B17="","Prüfbedürftig: ID fehlt",IF($C17="Prüfbedürftig: ID fehlt","Prüfbedürftig: ID fehlt",IF(OR($A17&lt;$E17,AND($F17&lt;&gt;"",$A17&gt;$F17)),"Prüfbedürftig: außerhalb Vertragslaufzeit","OK")))))</f>
        <v/>
      </c>
      <c r="M17" s="15">
        <f>IF(COUNTA($A17:$B17,$G17,$I17,$O17)=0,"",IF($L17&lt;&gt;"OK",$L17,IF(OR($G17="",$I17=""),"Zahlungsangaben unvollständig",IF($I17&lt;$G17,"Offener Betrag","Vollständig erfasst"))))</f>
        <v/>
      </c>
      <c r="N17" s="15">
        <f>IF(OR($G17="",$I17=""),"",IF($I17=0,"0 € bestätigt: keine Zahlung",IF($I17&gt;$G17,"Überzahlung","")))</f>
        <v/>
      </c>
      <c r="O17" s="8"/>
    </row>
    <row r="18" spans="1:15">
      <c r="A18" s="10"/>
      <c r="B18" s="8"/>
      <c r="C18" s="12">
        <f>IF($B18="","",IFERROR(VLOOKUP($B18,'Mietverhältnisse'!$A$2:$J$101,2,FALSE),"Prüfbedürftig: ID fehlt"))</f>
        <v/>
      </c>
      <c r="D18" s="12">
        <f>IF($B18="","",IFERROR(VLOOKUP($B18,'Mietverhältnisse'!$A$2:$J$101,3,FALSE),""))</f>
        <v/>
      </c>
      <c r="E18" s="13">
        <f>IF($B18="","",IFERROR(VLOOKUP($B18,'Mietverhältnisse'!$A$2:$J$101,4,FALSE),""))</f>
        <v/>
      </c>
      <c r="F18" s="13">
        <f>IF($B18="","",IFERROR(IF(COUNTIFS('Mietverhältnisse'!$A$2:$A$101,$B18,'Mietverhältnisse'!$E$2:$E$101,"&lt;&gt;")=0,"",VLOOKUP($B18,'Mietverhältnisse'!$A$2:$J$101,5,FALSE)),""))</f>
        <v/>
      </c>
      <c r="G18" s="11"/>
      <c r="H18" s="14">
        <f>IF($B18="","",IFERROR(VLOOKUP($B18,'Mietverhältnisse'!$A$2:$J$101,6,FALSE)+VLOOKUP($B18,'Mietverhältnisse'!$A$2:$J$101,7,FALSE),""))</f>
        <v/>
      </c>
      <c r="I18" s="11"/>
      <c r="J18" s="14">
        <f>IF(OR($G18="",$I18=""),"",MAX($G18-$I18,0))</f>
        <v/>
      </c>
      <c r="K18" s="14">
        <f>IF(OR($G18="",$I18=""),"",$I18-$G18)</f>
        <v/>
      </c>
      <c r="L18" s="15">
        <f>IF(COUNTA($A18:$B18,$G18,$I18,$O18)=0,"",IF($A18="","Prüfbedürftig: Monat fehlt",IF($B18="","Prüfbedürftig: ID fehlt",IF($C18="Prüfbedürftig: ID fehlt","Prüfbedürftig: ID fehlt",IF(OR($A18&lt;$E18,AND($F18&lt;&gt;"",$A18&gt;$F18)),"Prüfbedürftig: außerhalb Vertragslaufzeit","OK")))))</f>
        <v/>
      </c>
      <c r="M18" s="15">
        <f>IF(COUNTA($A18:$B18,$G18,$I18,$O18)=0,"",IF($L18&lt;&gt;"OK",$L18,IF(OR($G18="",$I18=""),"Zahlungsangaben unvollständig",IF($I18&lt;$G18,"Offener Betrag","Vollständig erfasst"))))</f>
        <v/>
      </c>
      <c r="N18" s="15">
        <f>IF(OR($G18="",$I18=""),"",IF($I18=0,"0 € bestätigt: keine Zahlung",IF($I18&gt;$G18,"Überzahlung","")))</f>
        <v/>
      </c>
      <c r="O18" s="8"/>
    </row>
    <row r="19" spans="1:15">
      <c r="A19" s="10"/>
      <c r="B19" s="8"/>
      <c r="C19" s="12">
        <f>IF($B19="","",IFERROR(VLOOKUP($B19,'Mietverhältnisse'!$A$2:$J$101,2,FALSE),"Prüfbedürftig: ID fehlt"))</f>
        <v/>
      </c>
      <c r="D19" s="12">
        <f>IF($B19="","",IFERROR(VLOOKUP($B19,'Mietverhältnisse'!$A$2:$J$101,3,FALSE),""))</f>
        <v/>
      </c>
      <c r="E19" s="13">
        <f>IF($B19="","",IFERROR(VLOOKUP($B19,'Mietverhältnisse'!$A$2:$J$101,4,FALSE),""))</f>
        <v/>
      </c>
      <c r="F19" s="13">
        <f>IF($B19="","",IFERROR(IF(COUNTIFS('Mietverhältnisse'!$A$2:$A$101,$B19,'Mietverhältnisse'!$E$2:$E$101,"&lt;&gt;")=0,"",VLOOKUP($B19,'Mietverhältnisse'!$A$2:$J$101,5,FALSE)),""))</f>
        <v/>
      </c>
      <c r="G19" s="11"/>
      <c r="H19" s="14">
        <f>IF($B19="","",IFERROR(VLOOKUP($B19,'Mietverhältnisse'!$A$2:$J$101,6,FALSE)+VLOOKUP($B19,'Mietverhältnisse'!$A$2:$J$101,7,FALSE),""))</f>
        <v/>
      </c>
      <c r="I19" s="11"/>
      <c r="J19" s="14">
        <f>IF(OR($G19="",$I19=""),"",MAX($G19-$I19,0))</f>
        <v/>
      </c>
      <c r="K19" s="14">
        <f>IF(OR($G19="",$I19=""),"",$I19-$G19)</f>
        <v/>
      </c>
      <c r="L19" s="15">
        <f>IF(COUNTA($A19:$B19,$G19,$I19,$O19)=0,"",IF($A19="","Prüfbedürftig: Monat fehlt",IF($B19="","Prüfbedürftig: ID fehlt",IF($C19="Prüfbedürftig: ID fehlt","Prüfbedürftig: ID fehlt",IF(OR($A19&lt;$E19,AND($F19&lt;&gt;"",$A19&gt;$F19)),"Prüfbedürftig: außerhalb Vertragslaufzeit","OK")))))</f>
        <v/>
      </c>
      <c r="M19" s="15">
        <f>IF(COUNTA($A19:$B19,$G19,$I19,$O19)=0,"",IF($L19&lt;&gt;"OK",$L19,IF(OR($G19="",$I19=""),"Zahlungsangaben unvollständig",IF($I19&lt;$G19,"Offener Betrag","Vollständig erfasst"))))</f>
        <v/>
      </c>
      <c r="N19" s="15">
        <f>IF(OR($G19="",$I19=""),"",IF($I19=0,"0 € bestätigt: keine Zahlung",IF($I19&gt;$G19,"Überzahlung","")))</f>
        <v/>
      </c>
      <c r="O19" s="8"/>
    </row>
    <row r="20" spans="1:15">
      <c r="A20" s="10"/>
      <c r="B20" s="8"/>
      <c r="C20" s="12">
        <f>IF($B20="","",IFERROR(VLOOKUP($B20,'Mietverhältnisse'!$A$2:$J$101,2,FALSE),"Prüfbedürftig: ID fehlt"))</f>
        <v/>
      </c>
      <c r="D20" s="12">
        <f>IF($B20="","",IFERROR(VLOOKUP($B20,'Mietverhältnisse'!$A$2:$J$101,3,FALSE),""))</f>
        <v/>
      </c>
      <c r="E20" s="13">
        <f>IF($B20="","",IFERROR(VLOOKUP($B20,'Mietverhältnisse'!$A$2:$J$101,4,FALSE),""))</f>
        <v/>
      </c>
      <c r="F20" s="13">
        <f>IF($B20="","",IFERROR(IF(COUNTIFS('Mietverhältnisse'!$A$2:$A$101,$B20,'Mietverhältnisse'!$E$2:$E$101,"&lt;&gt;")=0,"",VLOOKUP($B20,'Mietverhältnisse'!$A$2:$J$101,5,FALSE)),""))</f>
        <v/>
      </c>
      <c r="G20" s="11"/>
      <c r="H20" s="14">
        <f>IF($B20="","",IFERROR(VLOOKUP($B20,'Mietverhältnisse'!$A$2:$J$101,6,FALSE)+VLOOKUP($B20,'Mietverhältnisse'!$A$2:$J$101,7,FALSE),""))</f>
        <v/>
      </c>
      <c r="I20" s="11"/>
      <c r="J20" s="14">
        <f>IF(OR($G20="",$I20=""),"",MAX($G20-$I20,0))</f>
        <v/>
      </c>
      <c r="K20" s="14">
        <f>IF(OR($G20="",$I20=""),"",$I20-$G20)</f>
        <v/>
      </c>
      <c r="L20" s="15">
        <f>IF(COUNTA($A20:$B20,$G20,$I20,$O20)=0,"",IF($A20="","Prüfbedürftig: Monat fehlt",IF($B20="","Prüfbedürftig: ID fehlt",IF($C20="Prüfbedürftig: ID fehlt","Prüfbedürftig: ID fehlt",IF(OR($A20&lt;$E20,AND($F20&lt;&gt;"",$A20&gt;$F20)),"Prüfbedürftig: außerhalb Vertragslaufzeit","OK")))))</f>
        <v/>
      </c>
      <c r="M20" s="15">
        <f>IF(COUNTA($A20:$B20,$G20,$I20,$O20)=0,"",IF($L20&lt;&gt;"OK",$L20,IF(OR($G20="",$I20=""),"Zahlungsangaben unvollständig",IF($I20&lt;$G20,"Offener Betrag","Vollständig erfasst"))))</f>
        <v/>
      </c>
      <c r="N20" s="15">
        <f>IF(OR($G20="",$I20=""),"",IF($I20=0,"0 € bestätigt: keine Zahlung",IF($I20&gt;$G20,"Überzahlung","")))</f>
        <v/>
      </c>
      <c r="O20" s="8"/>
    </row>
    <row r="21" spans="1:15">
      <c r="A21" s="10"/>
      <c r="B21" s="8"/>
      <c r="C21" s="12">
        <f>IF($B21="","",IFERROR(VLOOKUP($B21,'Mietverhältnisse'!$A$2:$J$101,2,FALSE),"Prüfbedürftig: ID fehlt"))</f>
        <v/>
      </c>
      <c r="D21" s="12">
        <f>IF($B21="","",IFERROR(VLOOKUP($B21,'Mietverhältnisse'!$A$2:$J$101,3,FALSE),""))</f>
        <v/>
      </c>
      <c r="E21" s="13">
        <f>IF($B21="","",IFERROR(VLOOKUP($B21,'Mietverhältnisse'!$A$2:$J$101,4,FALSE),""))</f>
        <v/>
      </c>
      <c r="F21" s="13">
        <f>IF($B21="","",IFERROR(IF(COUNTIFS('Mietverhältnisse'!$A$2:$A$101,$B21,'Mietverhältnisse'!$E$2:$E$101,"&lt;&gt;")=0,"",VLOOKUP($B21,'Mietverhältnisse'!$A$2:$J$101,5,FALSE)),""))</f>
        <v/>
      </c>
      <c r="G21" s="11"/>
      <c r="H21" s="14">
        <f>IF($B21="","",IFERROR(VLOOKUP($B21,'Mietverhältnisse'!$A$2:$J$101,6,FALSE)+VLOOKUP($B21,'Mietverhältnisse'!$A$2:$J$101,7,FALSE),""))</f>
        <v/>
      </c>
      <c r="I21" s="11"/>
      <c r="J21" s="14">
        <f>IF(OR($G21="",$I21=""),"",MAX($G21-$I21,0))</f>
        <v/>
      </c>
      <c r="K21" s="14">
        <f>IF(OR($G21="",$I21=""),"",$I21-$G21)</f>
        <v/>
      </c>
      <c r="L21" s="15">
        <f>IF(COUNTA($A21:$B21,$G21,$I21,$O21)=0,"",IF($A21="","Prüfbedürftig: Monat fehlt",IF($B21="","Prüfbedürftig: ID fehlt",IF($C21="Prüfbedürftig: ID fehlt","Prüfbedürftig: ID fehlt",IF(OR($A21&lt;$E21,AND($F21&lt;&gt;"",$A21&gt;$F21)),"Prüfbedürftig: außerhalb Vertragslaufzeit","OK")))))</f>
        <v/>
      </c>
      <c r="M21" s="15">
        <f>IF(COUNTA($A21:$B21,$G21,$I21,$O21)=0,"",IF($L21&lt;&gt;"OK",$L21,IF(OR($G21="",$I21=""),"Zahlungsangaben unvollständig",IF($I21&lt;$G21,"Offener Betrag","Vollständig erfasst"))))</f>
        <v/>
      </c>
      <c r="N21" s="15">
        <f>IF(OR($G21="",$I21=""),"",IF($I21=0,"0 € bestätigt: keine Zahlung",IF($I21&gt;$G21,"Überzahlung","")))</f>
        <v/>
      </c>
      <c r="O21" s="8"/>
    </row>
    <row r="22" spans="1:15">
      <c r="A22" s="10"/>
      <c r="B22" s="8"/>
      <c r="C22" s="12">
        <f>IF($B22="","",IFERROR(VLOOKUP($B22,'Mietverhältnisse'!$A$2:$J$101,2,FALSE),"Prüfbedürftig: ID fehlt"))</f>
        <v/>
      </c>
      <c r="D22" s="12">
        <f>IF($B22="","",IFERROR(VLOOKUP($B22,'Mietverhältnisse'!$A$2:$J$101,3,FALSE),""))</f>
        <v/>
      </c>
      <c r="E22" s="13">
        <f>IF($B22="","",IFERROR(VLOOKUP($B22,'Mietverhältnisse'!$A$2:$J$101,4,FALSE),""))</f>
        <v/>
      </c>
      <c r="F22" s="13">
        <f>IF($B22="","",IFERROR(IF(COUNTIFS('Mietverhältnisse'!$A$2:$A$101,$B22,'Mietverhältnisse'!$E$2:$E$101,"&lt;&gt;")=0,"",VLOOKUP($B22,'Mietverhältnisse'!$A$2:$J$101,5,FALSE)),""))</f>
        <v/>
      </c>
      <c r="G22" s="11"/>
      <c r="H22" s="14">
        <f>IF($B22="","",IFERROR(VLOOKUP($B22,'Mietverhältnisse'!$A$2:$J$101,6,FALSE)+VLOOKUP($B22,'Mietverhältnisse'!$A$2:$J$101,7,FALSE),""))</f>
        <v/>
      </c>
      <c r="I22" s="11"/>
      <c r="J22" s="14">
        <f>IF(OR($G22="",$I22=""),"",MAX($G22-$I22,0))</f>
        <v/>
      </c>
      <c r="K22" s="14">
        <f>IF(OR($G22="",$I22=""),"",$I22-$G22)</f>
        <v/>
      </c>
      <c r="L22" s="15">
        <f>IF(COUNTA($A22:$B22,$G22,$I22,$O22)=0,"",IF($A22="","Prüfbedürftig: Monat fehlt",IF($B22="","Prüfbedürftig: ID fehlt",IF($C22="Prüfbedürftig: ID fehlt","Prüfbedürftig: ID fehlt",IF(OR($A22&lt;$E22,AND($F22&lt;&gt;"",$A22&gt;$F22)),"Prüfbedürftig: außerhalb Vertragslaufzeit","OK")))))</f>
        <v/>
      </c>
      <c r="M22" s="15">
        <f>IF(COUNTA($A22:$B22,$G22,$I22,$O22)=0,"",IF($L22&lt;&gt;"OK",$L22,IF(OR($G22="",$I22=""),"Zahlungsangaben unvollständig",IF($I22&lt;$G22,"Offener Betrag","Vollständig erfasst"))))</f>
        <v/>
      </c>
      <c r="N22" s="15">
        <f>IF(OR($G22="",$I22=""),"",IF($I22=0,"0 € bestätigt: keine Zahlung",IF($I22&gt;$G22,"Überzahlung","")))</f>
        <v/>
      </c>
      <c r="O22" s="8"/>
    </row>
    <row r="23" spans="1:15">
      <c r="A23" s="10"/>
      <c r="B23" s="8"/>
      <c r="C23" s="12">
        <f>IF($B23="","",IFERROR(VLOOKUP($B23,'Mietverhältnisse'!$A$2:$J$101,2,FALSE),"Prüfbedürftig: ID fehlt"))</f>
        <v/>
      </c>
      <c r="D23" s="12">
        <f>IF($B23="","",IFERROR(VLOOKUP($B23,'Mietverhältnisse'!$A$2:$J$101,3,FALSE),""))</f>
        <v/>
      </c>
      <c r="E23" s="13">
        <f>IF($B23="","",IFERROR(VLOOKUP($B23,'Mietverhältnisse'!$A$2:$J$101,4,FALSE),""))</f>
        <v/>
      </c>
      <c r="F23" s="13">
        <f>IF($B23="","",IFERROR(IF(COUNTIFS('Mietverhältnisse'!$A$2:$A$101,$B23,'Mietverhältnisse'!$E$2:$E$101,"&lt;&gt;")=0,"",VLOOKUP($B23,'Mietverhältnisse'!$A$2:$J$101,5,FALSE)),""))</f>
        <v/>
      </c>
      <c r="G23" s="11"/>
      <c r="H23" s="14">
        <f>IF($B23="","",IFERROR(VLOOKUP($B23,'Mietverhältnisse'!$A$2:$J$101,6,FALSE)+VLOOKUP($B23,'Mietverhältnisse'!$A$2:$J$101,7,FALSE),""))</f>
        <v/>
      </c>
      <c r="I23" s="11"/>
      <c r="J23" s="14">
        <f>IF(OR($G23="",$I23=""),"",MAX($G23-$I23,0))</f>
        <v/>
      </c>
      <c r="K23" s="14">
        <f>IF(OR($G23="",$I23=""),"",$I23-$G23)</f>
        <v/>
      </c>
      <c r="L23" s="15">
        <f>IF(COUNTA($A23:$B23,$G23,$I23,$O23)=0,"",IF($A23="","Prüfbedürftig: Monat fehlt",IF($B23="","Prüfbedürftig: ID fehlt",IF($C23="Prüfbedürftig: ID fehlt","Prüfbedürftig: ID fehlt",IF(OR($A23&lt;$E23,AND($F23&lt;&gt;"",$A23&gt;$F23)),"Prüfbedürftig: außerhalb Vertragslaufzeit","OK")))))</f>
        <v/>
      </c>
      <c r="M23" s="15">
        <f>IF(COUNTA($A23:$B23,$G23,$I23,$O23)=0,"",IF($L23&lt;&gt;"OK",$L23,IF(OR($G23="",$I23=""),"Zahlungsangaben unvollständig",IF($I23&lt;$G23,"Offener Betrag","Vollständig erfasst"))))</f>
        <v/>
      </c>
      <c r="N23" s="15">
        <f>IF(OR($G23="",$I23=""),"",IF($I23=0,"0 € bestätigt: keine Zahlung",IF($I23&gt;$G23,"Überzahlung","")))</f>
        <v/>
      </c>
      <c r="O23" s="8"/>
    </row>
    <row r="24" spans="1:15">
      <c r="A24" s="10"/>
      <c r="B24" s="8"/>
      <c r="C24" s="12">
        <f>IF($B24="","",IFERROR(VLOOKUP($B24,'Mietverhältnisse'!$A$2:$J$101,2,FALSE),"Prüfbedürftig: ID fehlt"))</f>
        <v/>
      </c>
      <c r="D24" s="12">
        <f>IF($B24="","",IFERROR(VLOOKUP($B24,'Mietverhältnisse'!$A$2:$J$101,3,FALSE),""))</f>
        <v/>
      </c>
      <c r="E24" s="13">
        <f>IF($B24="","",IFERROR(VLOOKUP($B24,'Mietverhältnisse'!$A$2:$J$101,4,FALSE),""))</f>
        <v/>
      </c>
      <c r="F24" s="13">
        <f>IF($B24="","",IFERROR(IF(COUNTIFS('Mietverhältnisse'!$A$2:$A$101,$B24,'Mietverhältnisse'!$E$2:$E$101,"&lt;&gt;")=0,"",VLOOKUP($B24,'Mietverhältnisse'!$A$2:$J$101,5,FALSE)),""))</f>
        <v/>
      </c>
      <c r="G24" s="11"/>
      <c r="H24" s="14">
        <f>IF($B24="","",IFERROR(VLOOKUP($B24,'Mietverhältnisse'!$A$2:$J$101,6,FALSE)+VLOOKUP($B24,'Mietverhältnisse'!$A$2:$J$101,7,FALSE),""))</f>
        <v/>
      </c>
      <c r="I24" s="11"/>
      <c r="J24" s="14">
        <f>IF(OR($G24="",$I24=""),"",MAX($G24-$I24,0))</f>
        <v/>
      </c>
      <c r="K24" s="14">
        <f>IF(OR($G24="",$I24=""),"",$I24-$G24)</f>
        <v/>
      </c>
      <c r="L24" s="15">
        <f>IF(COUNTA($A24:$B24,$G24,$I24,$O24)=0,"",IF($A24="","Prüfbedürftig: Monat fehlt",IF($B24="","Prüfbedürftig: ID fehlt",IF($C24="Prüfbedürftig: ID fehlt","Prüfbedürftig: ID fehlt",IF(OR($A24&lt;$E24,AND($F24&lt;&gt;"",$A24&gt;$F24)),"Prüfbedürftig: außerhalb Vertragslaufzeit","OK")))))</f>
        <v/>
      </c>
      <c r="M24" s="15">
        <f>IF(COUNTA($A24:$B24,$G24,$I24,$O24)=0,"",IF($L24&lt;&gt;"OK",$L24,IF(OR($G24="",$I24=""),"Zahlungsangaben unvollständig",IF($I24&lt;$G24,"Offener Betrag","Vollständig erfasst"))))</f>
        <v/>
      </c>
      <c r="N24" s="15">
        <f>IF(OR($G24="",$I24=""),"",IF($I24=0,"0 € bestätigt: keine Zahlung",IF($I24&gt;$G24,"Überzahlung","")))</f>
        <v/>
      </c>
      <c r="O24" s="8"/>
    </row>
    <row r="25" spans="1:15">
      <c r="A25" s="10"/>
      <c r="B25" s="8"/>
      <c r="C25" s="12">
        <f>IF($B25="","",IFERROR(VLOOKUP($B25,'Mietverhältnisse'!$A$2:$J$101,2,FALSE),"Prüfbedürftig: ID fehlt"))</f>
        <v/>
      </c>
      <c r="D25" s="12">
        <f>IF($B25="","",IFERROR(VLOOKUP($B25,'Mietverhältnisse'!$A$2:$J$101,3,FALSE),""))</f>
        <v/>
      </c>
      <c r="E25" s="13">
        <f>IF($B25="","",IFERROR(VLOOKUP($B25,'Mietverhältnisse'!$A$2:$J$101,4,FALSE),""))</f>
        <v/>
      </c>
      <c r="F25" s="13">
        <f>IF($B25="","",IFERROR(IF(COUNTIFS('Mietverhältnisse'!$A$2:$A$101,$B25,'Mietverhältnisse'!$E$2:$E$101,"&lt;&gt;")=0,"",VLOOKUP($B25,'Mietverhältnisse'!$A$2:$J$101,5,FALSE)),""))</f>
        <v/>
      </c>
      <c r="G25" s="11"/>
      <c r="H25" s="14">
        <f>IF($B25="","",IFERROR(VLOOKUP($B25,'Mietverhältnisse'!$A$2:$J$101,6,FALSE)+VLOOKUP($B25,'Mietverhältnisse'!$A$2:$J$101,7,FALSE),""))</f>
        <v/>
      </c>
      <c r="I25" s="11"/>
      <c r="J25" s="14">
        <f>IF(OR($G25="",$I25=""),"",MAX($G25-$I25,0))</f>
        <v/>
      </c>
      <c r="K25" s="14">
        <f>IF(OR($G25="",$I25=""),"",$I25-$G25)</f>
        <v/>
      </c>
      <c r="L25" s="15">
        <f>IF(COUNTA($A25:$B25,$G25,$I25,$O25)=0,"",IF($A25="","Prüfbedürftig: Monat fehlt",IF($B25="","Prüfbedürftig: ID fehlt",IF($C25="Prüfbedürftig: ID fehlt","Prüfbedürftig: ID fehlt",IF(OR($A25&lt;$E25,AND($F25&lt;&gt;"",$A25&gt;$F25)),"Prüfbedürftig: außerhalb Vertragslaufzeit","OK")))))</f>
        <v/>
      </c>
      <c r="M25" s="15">
        <f>IF(COUNTA($A25:$B25,$G25,$I25,$O25)=0,"",IF($L25&lt;&gt;"OK",$L25,IF(OR($G25="",$I25=""),"Zahlungsangaben unvollständig",IF($I25&lt;$G25,"Offener Betrag","Vollständig erfasst"))))</f>
        <v/>
      </c>
      <c r="N25" s="15">
        <f>IF(OR($G25="",$I25=""),"",IF($I25=0,"0 € bestätigt: keine Zahlung",IF($I25&gt;$G25,"Überzahlung","")))</f>
        <v/>
      </c>
      <c r="O25" s="8"/>
    </row>
    <row r="26" spans="1:15">
      <c r="A26" s="10"/>
      <c r="B26" s="8"/>
      <c r="C26" s="12">
        <f>IF($B26="","",IFERROR(VLOOKUP($B26,'Mietverhältnisse'!$A$2:$J$101,2,FALSE),"Prüfbedürftig: ID fehlt"))</f>
        <v/>
      </c>
      <c r="D26" s="12">
        <f>IF($B26="","",IFERROR(VLOOKUP($B26,'Mietverhältnisse'!$A$2:$J$101,3,FALSE),""))</f>
        <v/>
      </c>
      <c r="E26" s="13">
        <f>IF($B26="","",IFERROR(VLOOKUP($B26,'Mietverhältnisse'!$A$2:$J$101,4,FALSE),""))</f>
        <v/>
      </c>
      <c r="F26" s="13">
        <f>IF($B26="","",IFERROR(IF(COUNTIFS('Mietverhältnisse'!$A$2:$A$101,$B26,'Mietverhältnisse'!$E$2:$E$101,"&lt;&gt;")=0,"",VLOOKUP($B26,'Mietverhältnisse'!$A$2:$J$101,5,FALSE)),""))</f>
        <v/>
      </c>
      <c r="G26" s="11"/>
      <c r="H26" s="14">
        <f>IF($B26="","",IFERROR(VLOOKUP($B26,'Mietverhältnisse'!$A$2:$J$101,6,FALSE)+VLOOKUP($B26,'Mietverhältnisse'!$A$2:$J$101,7,FALSE),""))</f>
        <v/>
      </c>
      <c r="I26" s="11"/>
      <c r="J26" s="14">
        <f>IF(OR($G26="",$I26=""),"",MAX($G26-$I26,0))</f>
        <v/>
      </c>
      <c r="K26" s="14">
        <f>IF(OR($G26="",$I26=""),"",$I26-$G26)</f>
        <v/>
      </c>
      <c r="L26" s="15">
        <f>IF(COUNTA($A26:$B26,$G26,$I26,$O26)=0,"",IF($A26="","Prüfbedürftig: Monat fehlt",IF($B26="","Prüfbedürftig: ID fehlt",IF($C26="Prüfbedürftig: ID fehlt","Prüfbedürftig: ID fehlt",IF(OR($A26&lt;$E26,AND($F26&lt;&gt;"",$A26&gt;$F26)),"Prüfbedürftig: außerhalb Vertragslaufzeit","OK")))))</f>
        <v/>
      </c>
      <c r="M26" s="15">
        <f>IF(COUNTA($A26:$B26,$G26,$I26,$O26)=0,"",IF($L26&lt;&gt;"OK",$L26,IF(OR($G26="",$I26=""),"Zahlungsangaben unvollständig",IF($I26&lt;$G26,"Offener Betrag","Vollständig erfasst"))))</f>
        <v/>
      </c>
      <c r="N26" s="15">
        <f>IF(OR($G26="",$I26=""),"",IF($I26=0,"0 € bestätigt: keine Zahlung",IF($I26&gt;$G26,"Überzahlung","")))</f>
        <v/>
      </c>
      <c r="O26" s="8"/>
    </row>
    <row r="27" spans="1:15">
      <c r="A27" s="10"/>
      <c r="B27" s="8"/>
      <c r="C27" s="12">
        <f>IF($B27="","",IFERROR(VLOOKUP($B27,'Mietverhältnisse'!$A$2:$J$101,2,FALSE),"Prüfbedürftig: ID fehlt"))</f>
        <v/>
      </c>
      <c r="D27" s="12">
        <f>IF($B27="","",IFERROR(VLOOKUP($B27,'Mietverhältnisse'!$A$2:$J$101,3,FALSE),""))</f>
        <v/>
      </c>
      <c r="E27" s="13">
        <f>IF($B27="","",IFERROR(VLOOKUP($B27,'Mietverhältnisse'!$A$2:$J$101,4,FALSE),""))</f>
        <v/>
      </c>
      <c r="F27" s="13">
        <f>IF($B27="","",IFERROR(IF(COUNTIFS('Mietverhältnisse'!$A$2:$A$101,$B27,'Mietverhältnisse'!$E$2:$E$101,"&lt;&gt;")=0,"",VLOOKUP($B27,'Mietverhältnisse'!$A$2:$J$101,5,FALSE)),""))</f>
        <v/>
      </c>
      <c r="G27" s="11"/>
      <c r="H27" s="14">
        <f>IF($B27="","",IFERROR(VLOOKUP($B27,'Mietverhältnisse'!$A$2:$J$101,6,FALSE)+VLOOKUP($B27,'Mietverhältnisse'!$A$2:$J$101,7,FALSE),""))</f>
        <v/>
      </c>
      <c r="I27" s="11"/>
      <c r="J27" s="14">
        <f>IF(OR($G27="",$I27=""),"",MAX($G27-$I27,0))</f>
        <v/>
      </c>
      <c r="K27" s="14">
        <f>IF(OR($G27="",$I27=""),"",$I27-$G27)</f>
        <v/>
      </c>
      <c r="L27" s="15">
        <f>IF(COUNTA($A27:$B27,$G27,$I27,$O27)=0,"",IF($A27="","Prüfbedürftig: Monat fehlt",IF($B27="","Prüfbedürftig: ID fehlt",IF($C27="Prüfbedürftig: ID fehlt","Prüfbedürftig: ID fehlt",IF(OR($A27&lt;$E27,AND($F27&lt;&gt;"",$A27&gt;$F27)),"Prüfbedürftig: außerhalb Vertragslaufzeit","OK")))))</f>
        <v/>
      </c>
      <c r="M27" s="15">
        <f>IF(COUNTA($A27:$B27,$G27,$I27,$O27)=0,"",IF($L27&lt;&gt;"OK",$L27,IF(OR($G27="",$I27=""),"Zahlungsangaben unvollständig",IF($I27&lt;$G27,"Offener Betrag","Vollständig erfasst"))))</f>
        <v/>
      </c>
      <c r="N27" s="15">
        <f>IF(OR($G27="",$I27=""),"",IF($I27=0,"0 € bestätigt: keine Zahlung",IF($I27&gt;$G27,"Überzahlung","")))</f>
        <v/>
      </c>
      <c r="O27" s="8"/>
    </row>
    <row r="28" spans="1:15">
      <c r="A28" s="10"/>
      <c r="B28" s="8"/>
      <c r="C28" s="12">
        <f>IF($B28="","",IFERROR(VLOOKUP($B28,'Mietverhältnisse'!$A$2:$J$101,2,FALSE),"Prüfbedürftig: ID fehlt"))</f>
        <v/>
      </c>
      <c r="D28" s="12">
        <f>IF($B28="","",IFERROR(VLOOKUP($B28,'Mietverhältnisse'!$A$2:$J$101,3,FALSE),""))</f>
        <v/>
      </c>
      <c r="E28" s="13">
        <f>IF($B28="","",IFERROR(VLOOKUP($B28,'Mietverhältnisse'!$A$2:$J$101,4,FALSE),""))</f>
        <v/>
      </c>
      <c r="F28" s="13">
        <f>IF($B28="","",IFERROR(IF(COUNTIFS('Mietverhältnisse'!$A$2:$A$101,$B28,'Mietverhältnisse'!$E$2:$E$101,"&lt;&gt;")=0,"",VLOOKUP($B28,'Mietverhältnisse'!$A$2:$J$101,5,FALSE)),""))</f>
        <v/>
      </c>
      <c r="G28" s="11"/>
      <c r="H28" s="14">
        <f>IF($B28="","",IFERROR(VLOOKUP($B28,'Mietverhältnisse'!$A$2:$J$101,6,FALSE)+VLOOKUP($B28,'Mietverhältnisse'!$A$2:$J$101,7,FALSE),""))</f>
        <v/>
      </c>
      <c r="I28" s="11"/>
      <c r="J28" s="14">
        <f>IF(OR($G28="",$I28=""),"",MAX($G28-$I28,0))</f>
        <v/>
      </c>
      <c r="K28" s="14">
        <f>IF(OR($G28="",$I28=""),"",$I28-$G28)</f>
        <v/>
      </c>
      <c r="L28" s="15">
        <f>IF(COUNTA($A28:$B28,$G28,$I28,$O28)=0,"",IF($A28="","Prüfbedürftig: Monat fehlt",IF($B28="","Prüfbedürftig: ID fehlt",IF($C28="Prüfbedürftig: ID fehlt","Prüfbedürftig: ID fehlt",IF(OR($A28&lt;$E28,AND($F28&lt;&gt;"",$A28&gt;$F28)),"Prüfbedürftig: außerhalb Vertragslaufzeit","OK")))))</f>
        <v/>
      </c>
      <c r="M28" s="15">
        <f>IF(COUNTA($A28:$B28,$G28,$I28,$O28)=0,"",IF($L28&lt;&gt;"OK",$L28,IF(OR($G28="",$I28=""),"Zahlungsangaben unvollständig",IF($I28&lt;$G28,"Offener Betrag","Vollständig erfasst"))))</f>
        <v/>
      </c>
      <c r="N28" s="15">
        <f>IF(OR($G28="",$I28=""),"",IF($I28=0,"0 € bestätigt: keine Zahlung",IF($I28&gt;$G28,"Überzahlung","")))</f>
        <v/>
      </c>
      <c r="O28" s="8"/>
    </row>
    <row r="29" spans="1:15">
      <c r="A29" s="10"/>
      <c r="B29" s="8"/>
      <c r="C29" s="12">
        <f>IF($B29="","",IFERROR(VLOOKUP($B29,'Mietverhältnisse'!$A$2:$J$101,2,FALSE),"Prüfbedürftig: ID fehlt"))</f>
        <v/>
      </c>
      <c r="D29" s="12">
        <f>IF($B29="","",IFERROR(VLOOKUP($B29,'Mietverhältnisse'!$A$2:$J$101,3,FALSE),""))</f>
        <v/>
      </c>
      <c r="E29" s="13">
        <f>IF($B29="","",IFERROR(VLOOKUP($B29,'Mietverhältnisse'!$A$2:$J$101,4,FALSE),""))</f>
        <v/>
      </c>
      <c r="F29" s="13">
        <f>IF($B29="","",IFERROR(IF(COUNTIFS('Mietverhältnisse'!$A$2:$A$101,$B29,'Mietverhältnisse'!$E$2:$E$101,"&lt;&gt;")=0,"",VLOOKUP($B29,'Mietverhältnisse'!$A$2:$J$101,5,FALSE)),""))</f>
        <v/>
      </c>
      <c r="G29" s="11"/>
      <c r="H29" s="14">
        <f>IF($B29="","",IFERROR(VLOOKUP($B29,'Mietverhältnisse'!$A$2:$J$101,6,FALSE)+VLOOKUP($B29,'Mietverhältnisse'!$A$2:$J$101,7,FALSE),""))</f>
        <v/>
      </c>
      <c r="I29" s="11"/>
      <c r="J29" s="14">
        <f>IF(OR($G29="",$I29=""),"",MAX($G29-$I29,0))</f>
        <v/>
      </c>
      <c r="K29" s="14">
        <f>IF(OR($G29="",$I29=""),"",$I29-$G29)</f>
        <v/>
      </c>
      <c r="L29" s="15">
        <f>IF(COUNTA($A29:$B29,$G29,$I29,$O29)=0,"",IF($A29="","Prüfbedürftig: Monat fehlt",IF($B29="","Prüfbedürftig: ID fehlt",IF($C29="Prüfbedürftig: ID fehlt","Prüfbedürftig: ID fehlt",IF(OR($A29&lt;$E29,AND($F29&lt;&gt;"",$A29&gt;$F29)),"Prüfbedürftig: außerhalb Vertragslaufzeit","OK")))))</f>
        <v/>
      </c>
      <c r="M29" s="15">
        <f>IF(COUNTA($A29:$B29,$G29,$I29,$O29)=0,"",IF($L29&lt;&gt;"OK",$L29,IF(OR($G29="",$I29=""),"Zahlungsangaben unvollständig",IF($I29&lt;$G29,"Offener Betrag","Vollständig erfasst"))))</f>
        <v/>
      </c>
      <c r="N29" s="15">
        <f>IF(OR($G29="",$I29=""),"",IF($I29=0,"0 € bestätigt: keine Zahlung",IF($I29&gt;$G29,"Überzahlung","")))</f>
        <v/>
      </c>
      <c r="O29" s="8"/>
    </row>
    <row r="30" spans="1:15">
      <c r="A30" s="10"/>
      <c r="B30" s="8"/>
      <c r="C30" s="12">
        <f>IF($B30="","",IFERROR(VLOOKUP($B30,'Mietverhältnisse'!$A$2:$J$101,2,FALSE),"Prüfbedürftig: ID fehlt"))</f>
        <v/>
      </c>
      <c r="D30" s="12">
        <f>IF($B30="","",IFERROR(VLOOKUP($B30,'Mietverhältnisse'!$A$2:$J$101,3,FALSE),""))</f>
        <v/>
      </c>
      <c r="E30" s="13">
        <f>IF($B30="","",IFERROR(VLOOKUP($B30,'Mietverhältnisse'!$A$2:$J$101,4,FALSE),""))</f>
        <v/>
      </c>
      <c r="F30" s="13">
        <f>IF($B30="","",IFERROR(IF(COUNTIFS('Mietverhältnisse'!$A$2:$A$101,$B30,'Mietverhältnisse'!$E$2:$E$101,"&lt;&gt;")=0,"",VLOOKUP($B30,'Mietverhältnisse'!$A$2:$J$101,5,FALSE)),""))</f>
        <v/>
      </c>
      <c r="G30" s="11"/>
      <c r="H30" s="14">
        <f>IF($B30="","",IFERROR(VLOOKUP($B30,'Mietverhältnisse'!$A$2:$J$101,6,FALSE)+VLOOKUP($B30,'Mietverhältnisse'!$A$2:$J$101,7,FALSE),""))</f>
        <v/>
      </c>
      <c r="I30" s="11"/>
      <c r="J30" s="14">
        <f>IF(OR($G30="",$I30=""),"",MAX($G30-$I30,0))</f>
        <v/>
      </c>
      <c r="K30" s="14">
        <f>IF(OR($G30="",$I30=""),"",$I30-$G30)</f>
        <v/>
      </c>
      <c r="L30" s="15">
        <f>IF(COUNTA($A30:$B30,$G30,$I30,$O30)=0,"",IF($A30="","Prüfbedürftig: Monat fehlt",IF($B30="","Prüfbedürftig: ID fehlt",IF($C30="Prüfbedürftig: ID fehlt","Prüfbedürftig: ID fehlt",IF(OR($A30&lt;$E30,AND($F30&lt;&gt;"",$A30&gt;$F30)),"Prüfbedürftig: außerhalb Vertragslaufzeit","OK")))))</f>
        <v/>
      </c>
      <c r="M30" s="15">
        <f>IF(COUNTA($A30:$B30,$G30,$I30,$O30)=0,"",IF($L30&lt;&gt;"OK",$L30,IF(OR($G30="",$I30=""),"Zahlungsangaben unvollständig",IF($I30&lt;$G30,"Offener Betrag","Vollständig erfasst"))))</f>
        <v/>
      </c>
      <c r="N30" s="15">
        <f>IF(OR($G30="",$I30=""),"",IF($I30=0,"0 € bestätigt: keine Zahlung",IF($I30&gt;$G30,"Überzahlung","")))</f>
        <v/>
      </c>
      <c r="O30" s="8"/>
    </row>
    <row r="31" spans="1:15">
      <c r="A31" s="10"/>
      <c r="B31" s="8"/>
      <c r="C31" s="12">
        <f>IF($B31="","",IFERROR(VLOOKUP($B31,'Mietverhältnisse'!$A$2:$J$101,2,FALSE),"Prüfbedürftig: ID fehlt"))</f>
        <v/>
      </c>
      <c r="D31" s="12">
        <f>IF($B31="","",IFERROR(VLOOKUP($B31,'Mietverhältnisse'!$A$2:$J$101,3,FALSE),""))</f>
        <v/>
      </c>
      <c r="E31" s="13">
        <f>IF($B31="","",IFERROR(VLOOKUP($B31,'Mietverhältnisse'!$A$2:$J$101,4,FALSE),""))</f>
        <v/>
      </c>
      <c r="F31" s="13">
        <f>IF($B31="","",IFERROR(IF(COUNTIFS('Mietverhältnisse'!$A$2:$A$101,$B31,'Mietverhältnisse'!$E$2:$E$101,"&lt;&gt;")=0,"",VLOOKUP($B31,'Mietverhältnisse'!$A$2:$J$101,5,FALSE)),""))</f>
        <v/>
      </c>
      <c r="G31" s="11"/>
      <c r="H31" s="14">
        <f>IF($B31="","",IFERROR(VLOOKUP($B31,'Mietverhältnisse'!$A$2:$J$101,6,FALSE)+VLOOKUP($B31,'Mietverhältnisse'!$A$2:$J$101,7,FALSE),""))</f>
        <v/>
      </c>
      <c r="I31" s="11"/>
      <c r="J31" s="14">
        <f>IF(OR($G31="",$I31=""),"",MAX($G31-$I31,0))</f>
        <v/>
      </c>
      <c r="K31" s="14">
        <f>IF(OR($G31="",$I31=""),"",$I31-$G31)</f>
        <v/>
      </c>
      <c r="L31" s="15">
        <f>IF(COUNTA($A31:$B31,$G31,$I31,$O31)=0,"",IF($A31="","Prüfbedürftig: Monat fehlt",IF($B31="","Prüfbedürftig: ID fehlt",IF($C31="Prüfbedürftig: ID fehlt","Prüfbedürftig: ID fehlt",IF(OR($A31&lt;$E31,AND($F31&lt;&gt;"",$A31&gt;$F31)),"Prüfbedürftig: außerhalb Vertragslaufzeit","OK")))))</f>
        <v/>
      </c>
      <c r="M31" s="15">
        <f>IF(COUNTA($A31:$B31,$G31,$I31,$O31)=0,"",IF($L31&lt;&gt;"OK",$L31,IF(OR($G31="",$I31=""),"Zahlungsangaben unvollständig",IF($I31&lt;$G31,"Offener Betrag","Vollständig erfasst"))))</f>
        <v/>
      </c>
      <c r="N31" s="15">
        <f>IF(OR($G31="",$I31=""),"",IF($I31=0,"0 € bestätigt: keine Zahlung",IF($I31&gt;$G31,"Überzahlung","")))</f>
        <v/>
      </c>
      <c r="O31" s="8"/>
    </row>
    <row r="32" spans="1:15">
      <c r="A32" s="10"/>
      <c r="B32" s="8"/>
      <c r="C32" s="12">
        <f>IF($B32="","",IFERROR(VLOOKUP($B32,'Mietverhältnisse'!$A$2:$J$101,2,FALSE),"Prüfbedürftig: ID fehlt"))</f>
        <v/>
      </c>
      <c r="D32" s="12">
        <f>IF($B32="","",IFERROR(VLOOKUP($B32,'Mietverhältnisse'!$A$2:$J$101,3,FALSE),""))</f>
        <v/>
      </c>
      <c r="E32" s="13">
        <f>IF($B32="","",IFERROR(VLOOKUP($B32,'Mietverhältnisse'!$A$2:$J$101,4,FALSE),""))</f>
        <v/>
      </c>
      <c r="F32" s="13">
        <f>IF($B32="","",IFERROR(IF(COUNTIFS('Mietverhältnisse'!$A$2:$A$101,$B32,'Mietverhältnisse'!$E$2:$E$101,"&lt;&gt;")=0,"",VLOOKUP($B32,'Mietverhältnisse'!$A$2:$J$101,5,FALSE)),""))</f>
        <v/>
      </c>
      <c r="G32" s="11"/>
      <c r="H32" s="14">
        <f>IF($B32="","",IFERROR(VLOOKUP($B32,'Mietverhältnisse'!$A$2:$J$101,6,FALSE)+VLOOKUP($B32,'Mietverhältnisse'!$A$2:$J$101,7,FALSE),""))</f>
        <v/>
      </c>
      <c r="I32" s="11"/>
      <c r="J32" s="14">
        <f>IF(OR($G32="",$I32=""),"",MAX($G32-$I32,0))</f>
        <v/>
      </c>
      <c r="K32" s="14">
        <f>IF(OR($G32="",$I32=""),"",$I32-$G32)</f>
        <v/>
      </c>
      <c r="L32" s="15">
        <f>IF(COUNTA($A32:$B32,$G32,$I32,$O32)=0,"",IF($A32="","Prüfbedürftig: Monat fehlt",IF($B32="","Prüfbedürftig: ID fehlt",IF($C32="Prüfbedürftig: ID fehlt","Prüfbedürftig: ID fehlt",IF(OR($A32&lt;$E32,AND($F32&lt;&gt;"",$A32&gt;$F32)),"Prüfbedürftig: außerhalb Vertragslaufzeit","OK")))))</f>
        <v/>
      </c>
      <c r="M32" s="15">
        <f>IF(COUNTA($A32:$B32,$G32,$I32,$O32)=0,"",IF($L32&lt;&gt;"OK",$L32,IF(OR($G32="",$I32=""),"Zahlungsangaben unvollständig",IF($I32&lt;$G32,"Offener Betrag","Vollständig erfasst"))))</f>
        <v/>
      </c>
      <c r="N32" s="15">
        <f>IF(OR($G32="",$I32=""),"",IF($I32=0,"0 € bestätigt: keine Zahlung",IF($I32&gt;$G32,"Überzahlung","")))</f>
        <v/>
      </c>
      <c r="O32" s="8"/>
    </row>
    <row r="33" spans="1:15">
      <c r="A33" s="10"/>
      <c r="B33" s="8"/>
      <c r="C33" s="12">
        <f>IF($B33="","",IFERROR(VLOOKUP($B33,'Mietverhältnisse'!$A$2:$J$101,2,FALSE),"Prüfbedürftig: ID fehlt"))</f>
        <v/>
      </c>
      <c r="D33" s="12">
        <f>IF($B33="","",IFERROR(VLOOKUP($B33,'Mietverhältnisse'!$A$2:$J$101,3,FALSE),""))</f>
        <v/>
      </c>
      <c r="E33" s="13">
        <f>IF($B33="","",IFERROR(VLOOKUP($B33,'Mietverhältnisse'!$A$2:$J$101,4,FALSE),""))</f>
        <v/>
      </c>
      <c r="F33" s="13">
        <f>IF($B33="","",IFERROR(IF(COUNTIFS('Mietverhältnisse'!$A$2:$A$101,$B33,'Mietverhältnisse'!$E$2:$E$101,"&lt;&gt;")=0,"",VLOOKUP($B33,'Mietverhältnisse'!$A$2:$J$101,5,FALSE)),""))</f>
        <v/>
      </c>
      <c r="G33" s="11"/>
      <c r="H33" s="14">
        <f>IF($B33="","",IFERROR(VLOOKUP($B33,'Mietverhältnisse'!$A$2:$J$101,6,FALSE)+VLOOKUP($B33,'Mietverhältnisse'!$A$2:$J$101,7,FALSE),""))</f>
        <v/>
      </c>
      <c r="I33" s="11"/>
      <c r="J33" s="14">
        <f>IF(OR($G33="",$I33=""),"",MAX($G33-$I33,0))</f>
        <v/>
      </c>
      <c r="K33" s="14">
        <f>IF(OR($G33="",$I33=""),"",$I33-$G33)</f>
        <v/>
      </c>
      <c r="L33" s="15">
        <f>IF(COUNTA($A33:$B33,$G33,$I33,$O33)=0,"",IF($A33="","Prüfbedürftig: Monat fehlt",IF($B33="","Prüfbedürftig: ID fehlt",IF($C33="Prüfbedürftig: ID fehlt","Prüfbedürftig: ID fehlt",IF(OR($A33&lt;$E33,AND($F33&lt;&gt;"",$A33&gt;$F33)),"Prüfbedürftig: außerhalb Vertragslaufzeit","OK")))))</f>
        <v/>
      </c>
      <c r="M33" s="15">
        <f>IF(COUNTA($A33:$B33,$G33,$I33,$O33)=0,"",IF($L33&lt;&gt;"OK",$L33,IF(OR($G33="",$I33=""),"Zahlungsangaben unvollständig",IF($I33&lt;$G33,"Offener Betrag","Vollständig erfasst"))))</f>
        <v/>
      </c>
      <c r="N33" s="15">
        <f>IF(OR($G33="",$I33=""),"",IF($I33=0,"0 € bestätigt: keine Zahlung",IF($I33&gt;$G33,"Überzahlung","")))</f>
        <v/>
      </c>
      <c r="O33" s="8"/>
    </row>
    <row r="34" spans="1:15">
      <c r="A34" s="10"/>
      <c r="B34" s="8"/>
      <c r="C34" s="12">
        <f>IF($B34="","",IFERROR(VLOOKUP($B34,'Mietverhältnisse'!$A$2:$J$101,2,FALSE),"Prüfbedürftig: ID fehlt"))</f>
        <v/>
      </c>
      <c r="D34" s="12">
        <f>IF($B34="","",IFERROR(VLOOKUP($B34,'Mietverhältnisse'!$A$2:$J$101,3,FALSE),""))</f>
        <v/>
      </c>
      <c r="E34" s="13">
        <f>IF($B34="","",IFERROR(VLOOKUP($B34,'Mietverhältnisse'!$A$2:$J$101,4,FALSE),""))</f>
        <v/>
      </c>
      <c r="F34" s="13">
        <f>IF($B34="","",IFERROR(IF(COUNTIFS('Mietverhältnisse'!$A$2:$A$101,$B34,'Mietverhältnisse'!$E$2:$E$101,"&lt;&gt;")=0,"",VLOOKUP($B34,'Mietverhältnisse'!$A$2:$J$101,5,FALSE)),""))</f>
        <v/>
      </c>
      <c r="G34" s="11"/>
      <c r="H34" s="14">
        <f>IF($B34="","",IFERROR(VLOOKUP($B34,'Mietverhältnisse'!$A$2:$J$101,6,FALSE)+VLOOKUP($B34,'Mietverhältnisse'!$A$2:$J$101,7,FALSE),""))</f>
        <v/>
      </c>
      <c r="I34" s="11"/>
      <c r="J34" s="14">
        <f>IF(OR($G34="",$I34=""),"",MAX($G34-$I34,0))</f>
        <v/>
      </c>
      <c r="K34" s="14">
        <f>IF(OR($G34="",$I34=""),"",$I34-$G34)</f>
        <v/>
      </c>
      <c r="L34" s="15">
        <f>IF(COUNTA($A34:$B34,$G34,$I34,$O34)=0,"",IF($A34="","Prüfbedürftig: Monat fehlt",IF($B34="","Prüfbedürftig: ID fehlt",IF($C34="Prüfbedürftig: ID fehlt","Prüfbedürftig: ID fehlt",IF(OR($A34&lt;$E34,AND($F34&lt;&gt;"",$A34&gt;$F34)),"Prüfbedürftig: außerhalb Vertragslaufzeit","OK")))))</f>
        <v/>
      </c>
      <c r="M34" s="15">
        <f>IF(COUNTA($A34:$B34,$G34,$I34,$O34)=0,"",IF($L34&lt;&gt;"OK",$L34,IF(OR($G34="",$I34=""),"Zahlungsangaben unvollständig",IF($I34&lt;$G34,"Offener Betrag","Vollständig erfasst"))))</f>
        <v/>
      </c>
      <c r="N34" s="15">
        <f>IF(OR($G34="",$I34=""),"",IF($I34=0,"0 € bestätigt: keine Zahlung",IF($I34&gt;$G34,"Überzahlung","")))</f>
        <v/>
      </c>
      <c r="O34" s="8"/>
    </row>
    <row r="35" spans="1:15">
      <c r="A35" s="10"/>
      <c r="B35" s="8"/>
      <c r="C35" s="12">
        <f>IF($B35="","",IFERROR(VLOOKUP($B35,'Mietverhältnisse'!$A$2:$J$101,2,FALSE),"Prüfbedürftig: ID fehlt"))</f>
        <v/>
      </c>
      <c r="D35" s="12">
        <f>IF($B35="","",IFERROR(VLOOKUP($B35,'Mietverhältnisse'!$A$2:$J$101,3,FALSE),""))</f>
        <v/>
      </c>
      <c r="E35" s="13">
        <f>IF($B35="","",IFERROR(VLOOKUP($B35,'Mietverhältnisse'!$A$2:$J$101,4,FALSE),""))</f>
        <v/>
      </c>
      <c r="F35" s="13">
        <f>IF($B35="","",IFERROR(IF(COUNTIFS('Mietverhältnisse'!$A$2:$A$101,$B35,'Mietverhältnisse'!$E$2:$E$101,"&lt;&gt;")=0,"",VLOOKUP($B35,'Mietverhältnisse'!$A$2:$J$101,5,FALSE)),""))</f>
        <v/>
      </c>
      <c r="G35" s="11"/>
      <c r="H35" s="14">
        <f>IF($B35="","",IFERROR(VLOOKUP($B35,'Mietverhältnisse'!$A$2:$J$101,6,FALSE)+VLOOKUP($B35,'Mietverhältnisse'!$A$2:$J$101,7,FALSE),""))</f>
        <v/>
      </c>
      <c r="I35" s="11"/>
      <c r="J35" s="14">
        <f>IF(OR($G35="",$I35=""),"",MAX($G35-$I35,0))</f>
        <v/>
      </c>
      <c r="K35" s="14">
        <f>IF(OR($G35="",$I35=""),"",$I35-$G35)</f>
        <v/>
      </c>
      <c r="L35" s="15">
        <f>IF(COUNTA($A35:$B35,$G35,$I35,$O35)=0,"",IF($A35="","Prüfbedürftig: Monat fehlt",IF($B35="","Prüfbedürftig: ID fehlt",IF($C35="Prüfbedürftig: ID fehlt","Prüfbedürftig: ID fehlt",IF(OR($A35&lt;$E35,AND($F35&lt;&gt;"",$A35&gt;$F35)),"Prüfbedürftig: außerhalb Vertragslaufzeit","OK")))))</f>
        <v/>
      </c>
      <c r="M35" s="15">
        <f>IF(COUNTA($A35:$B35,$G35,$I35,$O35)=0,"",IF($L35&lt;&gt;"OK",$L35,IF(OR($G35="",$I35=""),"Zahlungsangaben unvollständig",IF($I35&lt;$G35,"Offener Betrag","Vollständig erfasst"))))</f>
        <v/>
      </c>
      <c r="N35" s="15">
        <f>IF(OR($G35="",$I35=""),"",IF($I35=0,"0 € bestätigt: keine Zahlung",IF($I35&gt;$G35,"Überzahlung","")))</f>
        <v/>
      </c>
      <c r="O35" s="8"/>
    </row>
    <row r="36" spans="1:15">
      <c r="A36" s="10"/>
      <c r="B36" s="8"/>
      <c r="C36" s="12">
        <f>IF($B36="","",IFERROR(VLOOKUP($B36,'Mietverhältnisse'!$A$2:$J$101,2,FALSE),"Prüfbedürftig: ID fehlt"))</f>
        <v/>
      </c>
      <c r="D36" s="12">
        <f>IF($B36="","",IFERROR(VLOOKUP($B36,'Mietverhältnisse'!$A$2:$J$101,3,FALSE),""))</f>
        <v/>
      </c>
      <c r="E36" s="13">
        <f>IF($B36="","",IFERROR(VLOOKUP($B36,'Mietverhältnisse'!$A$2:$J$101,4,FALSE),""))</f>
        <v/>
      </c>
      <c r="F36" s="13">
        <f>IF($B36="","",IFERROR(IF(COUNTIFS('Mietverhältnisse'!$A$2:$A$101,$B36,'Mietverhältnisse'!$E$2:$E$101,"&lt;&gt;")=0,"",VLOOKUP($B36,'Mietverhältnisse'!$A$2:$J$101,5,FALSE)),""))</f>
        <v/>
      </c>
      <c r="G36" s="11"/>
      <c r="H36" s="14">
        <f>IF($B36="","",IFERROR(VLOOKUP($B36,'Mietverhältnisse'!$A$2:$J$101,6,FALSE)+VLOOKUP($B36,'Mietverhältnisse'!$A$2:$J$101,7,FALSE),""))</f>
        <v/>
      </c>
      <c r="I36" s="11"/>
      <c r="J36" s="14">
        <f>IF(OR($G36="",$I36=""),"",MAX($G36-$I36,0))</f>
        <v/>
      </c>
      <c r="K36" s="14">
        <f>IF(OR($G36="",$I36=""),"",$I36-$G36)</f>
        <v/>
      </c>
      <c r="L36" s="15">
        <f>IF(COUNTA($A36:$B36,$G36,$I36,$O36)=0,"",IF($A36="","Prüfbedürftig: Monat fehlt",IF($B36="","Prüfbedürftig: ID fehlt",IF($C36="Prüfbedürftig: ID fehlt","Prüfbedürftig: ID fehlt",IF(OR($A36&lt;$E36,AND($F36&lt;&gt;"",$A36&gt;$F36)),"Prüfbedürftig: außerhalb Vertragslaufzeit","OK")))))</f>
        <v/>
      </c>
      <c r="M36" s="15">
        <f>IF(COUNTA($A36:$B36,$G36,$I36,$O36)=0,"",IF($L36&lt;&gt;"OK",$L36,IF(OR($G36="",$I36=""),"Zahlungsangaben unvollständig",IF($I36&lt;$G36,"Offener Betrag","Vollständig erfasst"))))</f>
        <v/>
      </c>
      <c r="N36" s="15">
        <f>IF(OR($G36="",$I36=""),"",IF($I36=0,"0 € bestätigt: keine Zahlung",IF($I36&gt;$G36,"Überzahlung","")))</f>
        <v/>
      </c>
      <c r="O36" s="8"/>
    </row>
    <row r="37" spans="1:15">
      <c r="A37" s="10"/>
      <c r="B37" s="8"/>
      <c r="C37" s="12">
        <f>IF($B37="","",IFERROR(VLOOKUP($B37,'Mietverhältnisse'!$A$2:$J$101,2,FALSE),"Prüfbedürftig: ID fehlt"))</f>
        <v/>
      </c>
      <c r="D37" s="12">
        <f>IF($B37="","",IFERROR(VLOOKUP($B37,'Mietverhältnisse'!$A$2:$J$101,3,FALSE),""))</f>
        <v/>
      </c>
      <c r="E37" s="13">
        <f>IF($B37="","",IFERROR(VLOOKUP($B37,'Mietverhältnisse'!$A$2:$J$101,4,FALSE),""))</f>
        <v/>
      </c>
      <c r="F37" s="13">
        <f>IF($B37="","",IFERROR(IF(COUNTIFS('Mietverhältnisse'!$A$2:$A$101,$B37,'Mietverhältnisse'!$E$2:$E$101,"&lt;&gt;")=0,"",VLOOKUP($B37,'Mietverhältnisse'!$A$2:$J$101,5,FALSE)),""))</f>
        <v/>
      </c>
      <c r="G37" s="11"/>
      <c r="H37" s="14">
        <f>IF($B37="","",IFERROR(VLOOKUP($B37,'Mietverhältnisse'!$A$2:$J$101,6,FALSE)+VLOOKUP($B37,'Mietverhältnisse'!$A$2:$J$101,7,FALSE),""))</f>
        <v/>
      </c>
      <c r="I37" s="11"/>
      <c r="J37" s="14">
        <f>IF(OR($G37="",$I37=""),"",MAX($G37-$I37,0))</f>
        <v/>
      </c>
      <c r="K37" s="14">
        <f>IF(OR($G37="",$I37=""),"",$I37-$G37)</f>
        <v/>
      </c>
      <c r="L37" s="15">
        <f>IF(COUNTA($A37:$B37,$G37,$I37,$O37)=0,"",IF($A37="","Prüfbedürftig: Monat fehlt",IF($B37="","Prüfbedürftig: ID fehlt",IF($C37="Prüfbedürftig: ID fehlt","Prüfbedürftig: ID fehlt",IF(OR($A37&lt;$E37,AND($F37&lt;&gt;"",$A37&gt;$F37)),"Prüfbedürftig: außerhalb Vertragslaufzeit","OK")))))</f>
        <v/>
      </c>
      <c r="M37" s="15">
        <f>IF(COUNTA($A37:$B37,$G37,$I37,$O37)=0,"",IF($L37&lt;&gt;"OK",$L37,IF(OR($G37="",$I37=""),"Zahlungsangaben unvollständig",IF($I37&lt;$G37,"Offener Betrag","Vollständig erfasst"))))</f>
        <v/>
      </c>
      <c r="N37" s="15">
        <f>IF(OR($G37="",$I37=""),"",IF($I37=0,"0 € bestätigt: keine Zahlung",IF($I37&gt;$G37,"Überzahlung","")))</f>
        <v/>
      </c>
      <c r="O37" s="8"/>
    </row>
    <row r="38" spans="1:15">
      <c r="A38" s="10"/>
      <c r="B38" s="8"/>
      <c r="C38" s="12">
        <f>IF($B38="","",IFERROR(VLOOKUP($B38,'Mietverhältnisse'!$A$2:$J$101,2,FALSE),"Prüfbedürftig: ID fehlt"))</f>
        <v/>
      </c>
      <c r="D38" s="12">
        <f>IF($B38="","",IFERROR(VLOOKUP($B38,'Mietverhältnisse'!$A$2:$J$101,3,FALSE),""))</f>
        <v/>
      </c>
      <c r="E38" s="13">
        <f>IF($B38="","",IFERROR(VLOOKUP($B38,'Mietverhältnisse'!$A$2:$J$101,4,FALSE),""))</f>
        <v/>
      </c>
      <c r="F38" s="13">
        <f>IF($B38="","",IFERROR(IF(COUNTIFS('Mietverhältnisse'!$A$2:$A$101,$B38,'Mietverhältnisse'!$E$2:$E$101,"&lt;&gt;")=0,"",VLOOKUP($B38,'Mietverhältnisse'!$A$2:$J$101,5,FALSE)),""))</f>
        <v/>
      </c>
      <c r="G38" s="11"/>
      <c r="H38" s="14">
        <f>IF($B38="","",IFERROR(VLOOKUP($B38,'Mietverhältnisse'!$A$2:$J$101,6,FALSE)+VLOOKUP($B38,'Mietverhältnisse'!$A$2:$J$101,7,FALSE),""))</f>
        <v/>
      </c>
      <c r="I38" s="11"/>
      <c r="J38" s="14">
        <f>IF(OR($G38="",$I38=""),"",MAX($G38-$I38,0))</f>
        <v/>
      </c>
      <c r="K38" s="14">
        <f>IF(OR($G38="",$I38=""),"",$I38-$G38)</f>
        <v/>
      </c>
      <c r="L38" s="15">
        <f>IF(COUNTA($A38:$B38,$G38,$I38,$O38)=0,"",IF($A38="","Prüfbedürftig: Monat fehlt",IF($B38="","Prüfbedürftig: ID fehlt",IF($C38="Prüfbedürftig: ID fehlt","Prüfbedürftig: ID fehlt",IF(OR($A38&lt;$E38,AND($F38&lt;&gt;"",$A38&gt;$F38)),"Prüfbedürftig: außerhalb Vertragslaufzeit","OK")))))</f>
        <v/>
      </c>
      <c r="M38" s="15">
        <f>IF(COUNTA($A38:$B38,$G38,$I38,$O38)=0,"",IF($L38&lt;&gt;"OK",$L38,IF(OR($G38="",$I38=""),"Zahlungsangaben unvollständig",IF($I38&lt;$G38,"Offener Betrag","Vollständig erfasst"))))</f>
        <v/>
      </c>
      <c r="N38" s="15">
        <f>IF(OR($G38="",$I38=""),"",IF($I38=0,"0 € bestätigt: keine Zahlung",IF($I38&gt;$G38,"Überzahlung","")))</f>
        <v/>
      </c>
      <c r="O38" s="8"/>
    </row>
    <row r="39" spans="1:15">
      <c r="A39" s="10"/>
      <c r="B39" s="8"/>
      <c r="C39" s="12">
        <f>IF($B39="","",IFERROR(VLOOKUP($B39,'Mietverhältnisse'!$A$2:$J$101,2,FALSE),"Prüfbedürftig: ID fehlt"))</f>
        <v/>
      </c>
      <c r="D39" s="12">
        <f>IF($B39="","",IFERROR(VLOOKUP($B39,'Mietverhältnisse'!$A$2:$J$101,3,FALSE),""))</f>
        <v/>
      </c>
      <c r="E39" s="13">
        <f>IF($B39="","",IFERROR(VLOOKUP($B39,'Mietverhältnisse'!$A$2:$J$101,4,FALSE),""))</f>
        <v/>
      </c>
      <c r="F39" s="13">
        <f>IF($B39="","",IFERROR(IF(COUNTIFS('Mietverhältnisse'!$A$2:$A$101,$B39,'Mietverhältnisse'!$E$2:$E$101,"&lt;&gt;")=0,"",VLOOKUP($B39,'Mietverhältnisse'!$A$2:$J$101,5,FALSE)),""))</f>
        <v/>
      </c>
      <c r="G39" s="11"/>
      <c r="H39" s="14">
        <f>IF($B39="","",IFERROR(VLOOKUP($B39,'Mietverhältnisse'!$A$2:$J$101,6,FALSE)+VLOOKUP($B39,'Mietverhältnisse'!$A$2:$J$101,7,FALSE),""))</f>
        <v/>
      </c>
      <c r="I39" s="11"/>
      <c r="J39" s="14">
        <f>IF(OR($G39="",$I39=""),"",MAX($G39-$I39,0))</f>
        <v/>
      </c>
      <c r="K39" s="14">
        <f>IF(OR($G39="",$I39=""),"",$I39-$G39)</f>
        <v/>
      </c>
      <c r="L39" s="15">
        <f>IF(COUNTA($A39:$B39,$G39,$I39,$O39)=0,"",IF($A39="","Prüfbedürftig: Monat fehlt",IF($B39="","Prüfbedürftig: ID fehlt",IF($C39="Prüfbedürftig: ID fehlt","Prüfbedürftig: ID fehlt",IF(OR($A39&lt;$E39,AND($F39&lt;&gt;"",$A39&gt;$F39)),"Prüfbedürftig: außerhalb Vertragslaufzeit","OK")))))</f>
        <v/>
      </c>
      <c r="M39" s="15">
        <f>IF(COUNTA($A39:$B39,$G39,$I39,$O39)=0,"",IF($L39&lt;&gt;"OK",$L39,IF(OR($G39="",$I39=""),"Zahlungsangaben unvollständig",IF($I39&lt;$G39,"Offener Betrag","Vollständig erfasst"))))</f>
        <v/>
      </c>
      <c r="N39" s="15">
        <f>IF(OR($G39="",$I39=""),"",IF($I39=0,"0 € bestätigt: keine Zahlung",IF($I39&gt;$G39,"Überzahlung","")))</f>
        <v/>
      </c>
      <c r="O39" s="8"/>
    </row>
    <row r="40" spans="1:15">
      <c r="A40" s="10"/>
      <c r="B40" s="8"/>
      <c r="C40" s="12">
        <f>IF($B40="","",IFERROR(VLOOKUP($B40,'Mietverhältnisse'!$A$2:$J$101,2,FALSE),"Prüfbedürftig: ID fehlt"))</f>
        <v/>
      </c>
      <c r="D40" s="12">
        <f>IF($B40="","",IFERROR(VLOOKUP($B40,'Mietverhältnisse'!$A$2:$J$101,3,FALSE),""))</f>
        <v/>
      </c>
      <c r="E40" s="13">
        <f>IF($B40="","",IFERROR(VLOOKUP($B40,'Mietverhältnisse'!$A$2:$J$101,4,FALSE),""))</f>
        <v/>
      </c>
      <c r="F40" s="13">
        <f>IF($B40="","",IFERROR(IF(COUNTIFS('Mietverhältnisse'!$A$2:$A$101,$B40,'Mietverhältnisse'!$E$2:$E$101,"&lt;&gt;")=0,"",VLOOKUP($B40,'Mietverhältnisse'!$A$2:$J$101,5,FALSE)),""))</f>
        <v/>
      </c>
      <c r="G40" s="11"/>
      <c r="H40" s="14">
        <f>IF($B40="","",IFERROR(VLOOKUP($B40,'Mietverhältnisse'!$A$2:$J$101,6,FALSE)+VLOOKUP($B40,'Mietverhältnisse'!$A$2:$J$101,7,FALSE),""))</f>
        <v/>
      </c>
      <c r="I40" s="11"/>
      <c r="J40" s="14">
        <f>IF(OR($G40="",$I40=""),"",MAX($G40-$I40,0))</f>
        <v/>
      </c>
      <c r="K40" s="14">
        <f>IF(OR($G40="",$I40=""),"",$I40-$G40)</f>
        <v/>
      </c>
      <c r="L40" s="15">
        <f>IF(COUNTA($A40:$B40,$G40,$I40,$O40)=0,"",IF($A40="","Prüfbedürftig: Monat fehlt",IF($B40="","Prüfbedürftig: ID fehlt",IF($C40="Prüfbedürftig: ID fehlt","Prüfbedürftig: ID fehlt",IF(OR($A40&lt;$E40,AND($F40&lt;&gt;"",$A40&gt;$F40)),"Prüfbedürftig: außerhalb Vertragslaufzeit","OK")))))</f>
        <v/>
      </c>
      <c r="M40" s="15">
        <f>IF(COUNTA($A40:$B40,$G40,$I40,$O40)=0,"",IF($L40&lt;&gt;"OK",$L40,IF(OR($G40="",$I40=""),"Zahlungsangaben unvollständig",IF($I40&lt;$G40,"Offener Betrag","Vollständig erfasst"))))</f>
        <v/>
      </c>
      <c r="N40" s="15">
        <f>IF(OR($G40="",$I40=""),"",IF($I40=0,"0 € bestätigt: keine Zahlung",IF($I40&gt;$G40,"Überzahlung","")))</f>
        <v/>
      </c>
      <c r="O40" s="8"/>
    </row>
    <row r="41" spans="1:15">
      <c r="A41" s="10"/>
      <c r="B41" s="8"/>
      <c r="C41" s="12">
        <f>IF($B41="","",IFERROR(VLOOKUP($B41,'Mietverhältnisse'!$A$2:$J$101,2,FALSE),"Prüfbedürftig: ID fehlt"))</f>
        <v/>
      </c>
      <c r="D41" s="12">
        <f>IF($B41="","",IFERROR(VLOOKUP($B41,'Mietverhältnisse'!$A$2:$J$101,3,FALSE),""))</f>
        <v/>
      </c>
      <c r="E41" s="13">
        <f>IF($B41="","",IFERROR(VLOOKUP($B41,'Mietverhältnisse'!$A$2:$J$101,4,FALSE),""))</f>
        <v/>
      </c>
      <c r="F41" s="13">
        <f>IF($B41="","",IFERROR(IF(COUNTIFS('Mietverhältnisse'!$A$2:$A$101,$B41,'Mietverhältnisse'!$E$2:$E$101,"&lt;&gt;")=0,"",VLOOKUP($B41,'Mietverhältnisse'!$A$2:$J$101,5,FALSE)),""))</f>
        <v/>
      </c>
      <c r="G41" s="11"/>
      <c r="H41" s="14">
        <f>IF($B41="","",IFERROR(VLOOKUP($B41,'Mietverhältnisse'!$A$2:$J$101,6,FALSE)+VLOOKUP($B41,'Mietverhältnisse'!$A$2:$J$101,7,FALSE),""))</f>
        <v/>
      </c>
      <c r="I41" s="11"/>
      <c r="J41" s="14">
        <f>IF(OR($G41="",$I41=""),"",MAX($G41-$I41,0))</f>
        <v/>
      </c>
      <c r="K41" s="14">
        <f>IF(OR($G41="",$I41=""),"",$I41-$G41)</f>
        <v/>
      </c>
      <c r="L41" s="15">
        <f>IF(COUNTA($A41:$B41,$G41,$I41,$O41)=0,"",IF($A41="","Prüfbedürftig: Monat fehlt",IF($B41="","Prüfbedürftig: ID fehlt",IF($C41="Prüfbedürftig: ID fehlt","Prüfbedürftig: ID fehlt",IF(OR($A41&lt;$E41,AND($F41&lt;&gt;"",$A41&gt;$F41)),"Prüfbedürftig: außerhalb Vertragslaufzeit","OK")))))</f>
        <v/>
      </c>
      <c r="M41" s="15">
        <f>IF(COUNTA($A41:$B41,$G41,$I41,$O41)=0,"",IF($L41&lt;&gt;"OK",$L41,IF(OR($G41="",$I41=""),"Zahlungsangaben unvollständig",IF($I41&lt;$G41,"Offener Betrag","Vollständig erfasst"))))</f>
        <v/>
      </c>
      <c r="N41" s="15">
        <f>IF(OR($G41="",$I41=""),"",IF($I41=0,"0 € bestätigt: keine Zahlung",IF($I41&gt;$G41,"Überzahlung","")))</f>
        <v/>
      </c>
      <c r="O41" s="8"/>
    </row>
    <row r="42" spans="1:15">
      <c r="A42" s="10"/>
      <c r="B42" s="8"/>
      <c r="C42" s="12">
        <f>IF($B42="","",IFERROR(VLOOKUP($B42,'Mietverhältnisse'!$A$2:$J$101,2,FALSE),"Prüfbedürftig: ID fehlt"))</f>
        <v/>
      </c>
      <c r="D42" s="12">
        <f>IF($B42="","",IFERROR(VLOOKUP($B42,'Mietverhältnisse'!$A$2:$J$101,3,FALSE),""))</f>
        <v/>
      </c>
      <c r="E42" s="13">
        <f>IF($B42="","",IFERROR(VLOOKUP($B42,'Mietverhältnisse'!$A$2:$J$101,4,FALSE),""))</f>
        <v/>
      </c>
      <c r="F42" s="13">
        <f>IF($B42="","",IFERROR(IF(COUNTIFS('Mietverhältnisse'!$A$2:$A$101,$B42,'Mietverhältnisse'!$E$2:$E$101,"&lt;&gt;")=0,"",VLOOKUP($B42,'Mietverhältnisse'!$A$2:$J$101,5,FALSE)),""))</f>
        <v/>
      </c>
      <c r="G42" s="11"/>
      <c r="H42" s="14">
        <f>IF($B42="","",IFERROR(VLOOKUP($B42,'Mietverhältnisse'!$A$2:$J$101,6,FALSE)+VLOOKUP($B42,'Mietverhältnisse'!$A$2:$J$101,7,FALSE),""))</f>
        <v/>
      </c>
      <c r="I42" s="11"/>
      <c r="J42" s="14">
        <f>IF(OR($G42="",$I42=""),"",MAX($G42-$I42,0))</f>
        <v/>
      </c>
      <c r="K42" s="14">
        <f>IF(OR($G42="",$I42=""),"",$I42-$G42)</f>
        <v/>
      </c>
      <c r="L42" s="15">
        <f>IF(COUNTA($A42:$B42,$G42,$I42,$O42)=0,"",IF($A42="","Prüfbedürftig: Monat fehlt",IF($B42="","Prüfbedürftig: ID fehlt",IF($C42="Prüfbedürftig: ID fehlt","Prüfbedürftig: ID fehlt",IF(OR($A42&lt;$E42,AND($F42&lt;&gt;"",$A42&gt;$F42)),"Prüfbedürftig: außerhalb Vertragslaufzeit","OK")))))</f>
        <v/>
      </c>
      <c r="M42" s="15">
        <f>IF(COUNTA($A42:$B42,$G42,$I42,$O42)=0,"",IF($L42&lt;&gt;"OK",$L42,IF(OR($G42="",$I42=""),"Zahlungsangaben unvollständig",IF($I42&lt;$G42,"Offener Betrag","Vollständig erfasst"))))</f>
        <v/>
      </c>
      <c r="N42" s="15">
        <f>IF(OR($G42="",$I42=""),"",IF($I42=0,"0 € bestätigt: keine Zahlung",IF($I42&gt;$G42,"Überzahlung","")))</f>
        <v/>
      </c>
      <c r="O42" s="8"/>
    </row>
    <row r="43" spans="1:15">
      <c r="A43" s="10"/>
      <c r="B43" s="8"/>
      <c r="C43" s="12">
        <f>IF($B43="","",IFERROR(VLOOKUP($B43,'Mietverhältnisse'!$A$2:$J$101,2,FALSE),"Prüfbedürftig: ID fehlt"))</f>
        <v/>
      </c>
      <c r="D43" s="12">
        <f>IF($B43="","",IFERROR(VLOOKUP($B43,'Mietverhältnisse'!$A$2:$J$101,3,FALSE),""))</f>
        <v/>
      </c>
      <c r="E43" s="13">
        <f>IF($B43="","",IFERROR(VLOOKUP($B43,'Mietverhältnisse'!$A$2:$J$101,4,FALSE),""))</f>
        <v/>
      </c>
      <c r="F43" s="13">
        <f>IF($B43="","",IFERROR(IF(COUNTIFS('Mietverhältnisse'!$A$2:$A$101,$B43,'Mietverhältnisse'!$E$2:$E$101,"&lt;&gt;")=0,"",VLOOKUP($B43,'Mietverhältnisse'!$A$2:$J$101,5,FALSE)),""))</f>
        <v/>
      </c>
      <c r="G43" s="11"/>
      <c r="H43" s="14">
        <f>IF($B43="","",IFERROR(VLOOKUP($B43,'Mietverhältnisse'!$A$2:$J$101,6,FALSE)+VLOOKUP($B43,'Mietverhältnisse'!$A$2:$J$101,7,FALSE),""))</f>
        <v/>
      </c>
      <c r="I43" s="11"/>
      <c r="J43" s="14">
        <f>IF(OR($G43="",$I43=""),"",MAX($G43-$I43,0))</f>
        <v/>
      </c>
      <c r="K43" s="14">
        <f>IF(OR($G43="",$I43=""),"",$I43-$G43)</f>
        <v/>
      </c>
      <c r="L43" s="15">
        <f>IF(COUNTA($A43:$B43,$G43,$I43,$O43)=0,"",IF($A43="","Prüfbedürftig: Monat fehlt",IF($B43="","Prüfbedürftig: ID fehlt",IF($C43="Prüfbedürftig: ID fehlt","Prüfbedürftig: ID fehlt",IF(OR($A43&lt;$E43,AND($F43&lt;&gt;"",$A43&gt;$F43)),"Prüfbedürftig: außerhalb Vertragslaufzeit","OK")))))</f>
        <v/>
      </c>
      <c r="M43" s="15">
        <f>IF(COUNTA($A43:$B43,$G43,$I43,$O43)=0,"",IF($L43&lt;&gt;"OK",$L43,IF(OR($G43="",$I43=""),"Zahlungsangaben unvollständig",IF($I43&lt;$G43,"Offener Betrag","Vollständig erfasst"))))</f>
        <v/>
      </c>
      <c r="N43" s="15">
        <f>IF(OR($G43="",$I43=""),"",IF($I43=0,"0 € bestätigt: keine Zahlung",IF($I43&gt;$G43,"Überzahlung","")))</f>
        <v/>
      </c>
      <c r="O43" s="8"/>
    </row>
    <row r="44" spans="1:15">
      <c r="A44" s="10"/>
      <c r="B44" s="8"/>
      <c r="C44" s="12">
        <f>IF($B44="","",IFERROR(VLOOKUP($B44,'Mietverhältnisse'!$A$2:$J$101,2,FALSE),"Prüfbedürftig: ID fehlt"))</f>
        <v/>
      </c>
      <c r="D44" s="12">
        <f>IF($B44="","",IFERROR(VLOOKUP($B44,'Mietverhältnisse'!$A$2:$J$101,3,FALSE),""))</f>
        <v/>
      </c>
      <c r="E44" s="13">
        <f>IF($B44="","",IFERROR(VLOOKUP($B44,'Mietverhältnisse'!$A$2:$J$101,4,FALSE),""))</f>
        <v/>
      </c>
      <c r="F44" s="13">
        <f>IF($B44="","",IFERROR(IF(COUNTIFS('Mietverhältnisse'!$A$2:$A$101,$B44,'Mietverhältnisse'!$E$2:$E$101,"&lt;&gt;")=0,"",VLOOKUP($B44,'Mietverhältnisse'!$A$2:$J$101,5,FALSE)),""))</f>
        <v/>
      </c>
      <c r="G44" s="11"/>
      <c r="H44" s="14">
        <f>IF($B44="","",IFERROR(VLOOKUP($B44,'Mietverhältnisse'!$A$2:$J$101,6,FALSE)+VLOOKUP($B44,'Mietverhältnisse'!$A$2:$J$101,7,FALSE),""))</f>
        <v/>
      </c>
      <c r="I44" s="11"/>
      <c r="J44" s="14">
        <f>IF(OR($G44="",$I44=""),"",MAX($G44-$I44,0))</f>
        <v/>
      </c>
      <c r="K44" s="14">
        <f>IF(OR($G44="",$I44=""),"",$I44-$G44)</f>
        <v/>
      </c>
      <c r="L44" s="15">
        <f>IF(COUNTA($A44:$B44,$G44,$I44,$O44)=0,"",IF($A44="","Prüfbedürftig: Monat fehlt",IF($B44="","Prüfbedürftig: ID fehlt",IF($C44="Prüfbedürftig: ID fehlt","Prüfbedürftig: ID fehlt",IF(OR($A44&lt;$E44,AND($F44&lt;&gt;"",$A44&gt;$F44)),"Prüfbedürftig: außerhalb Vertragslaufzeit","OK")))))</f>
        <v/>
      </c>
      <c r="M44" s="15">
        <f>IF(COUNTA($A44:$B44,$G44,$I44,$O44)=0,"",IF($L44&lt;&gt;"OK",$L44,IF(OR($G44="",$I44=""),"Zahlungsangaben unvollständig",IF($I44&lt;$G44,"Offener Betrag","Vollständig erfasst"))))</f>
        <v/>
      </c>
      <c r="N44" s="15">
        <f>IF(OR($G44="",$I44=""),"",IF($I44=0,"0 € bestätigt: keine Zahlung",IF($I44&gt;$G44,"Überzahlung","")))</f>
        <v/>
      </c>
      <c r="O44" s="8"/>
    </row>
    <row r="45" spans="1:15">
      <c r="A45" s="10"/>
      <c r="B45" s="8"/>
      <c r="C45" s="12">
        <f>IF($B45="","",IFERROR(VLOOKUP($B45,'Mietverhältnisse'!$A$2:$J$101,2,FALSE),"Prüfbedürftig: ID fehlt"))</f>
        <v/>
      </c>
      <c r="D45" s="12">
        <f>IF($B45="","",IFERROR(VLOOKUP($B45,'Mietverhältnisse'!$A$2:$J$101,3,FALSE),""))</f>
        <v/>
      </c>
      <c r="E45" s="13">
        <f>IF($B45="","",IFERROR(VLOOKUP($B45,'Mietverhältnisse'!$A$2:$J$101,4,FALSE),""))</f>
        <v/>
      </c>
      <c r="F45" s="13">
        <f>IF($B45="","",IFERROR(IF(COUNTIFS('Mietverhältnisse'!$A$2:$A$101,$B45,'Mietverhältnisse'!$E$2:$E$101,"&lt;&gt;")=0,"",VLOOKUP($B45,'Mietverhältnisse'!$A$2:$J$101,5,FALSE)),""))</f>
        <v/>
      </c>
      <c r="G45" s="11"/>
      <c r="H45" s="14">
        <f>IF($B45="","",IFERROR(VLOOKUP($B45,'Mietverhältnisse'!$A$2:$J$101,6,FALSE)+VLOOKUP($B45,'Mietverhältnisse'!$A$2:$J$101,7,FALSE),""))</f>
        <v/>
      </c>
      <c r="I45" s="11"/>
      <c r="J45" s="14">
        <f>IF(OR($G45="",$I45=""),"",MAX($G45-$I45,0))</f>
        <v/>
      </c>
      <c r="K45" s="14">
        <f>IF(OR($G45="",$I45=""),"",$I45-$G45)</f>
        <v/>
      </c>
      <c r="L45" s="15">
        <f>IF(COUNTA($A45:$B45,$G45,$I45,$O45)=0,"",IF($A45="","Prüfbedürftig: Monat fehlt",IF($B45="","Prüfbedürftig: ID fehlt",IF($C45="Prüfbedürftig: ID fehlt","Prüfbedürftig: ID fehlt",IF(OR($A45&lt;$E45,AND($F45&lt;&gt;"",$A45&gt;$F45)),"Prüfbedürftig: außerhalb Vertragslaufzeit","OK")))))</f>
        <v/>
      </c>
      <c r="M45" s="15">
        <f>IF(COUNTA($A45:$B45,$G45,$I45,$O45)=0,"",IF($L45&lt;&gt;"OK",$L45,IF(OR($G45="",$I45=""),"Zahlungsangaben unvollständig",IF($I45&lt;$G45,"Offener Betrag","Vollständig erfasst"))))</f>
        <v/>
      </c>
      <c r="N45" s="15">
        <f>IF(OR($G45="",$I45=""),"",IF($I45=0,"0 € bestätigt: keine Zahlung",IF($I45&gt;$G45,"Überzahlung","")))</f>
        <v/>
      </c>
      <c r="O45" s="8"/>
    </row>
    <row r="46" spans="1:15">
      <c r="A46" s="10"/>
      <c r="B46" s="8"/>
      <c r="C46" s="12">
        <f>IF($B46="","",IFERROR(VLOOKUP($B46,'Mietverhältnisse'!$A$2:$J$101,2,FALSE),"Prüfbedürftig: ID fehlt"))</f>
        <v/>
      </c>
      <c r="D46" s="12">
        <f>IF($B46="","",IFERROR(VLOOKUP($B46,'Mietverhältnisse'!$A$2:$J$101,3,FALSE),""))</f>
        <v/>
      </c>
      <c r="E46" s="13">
        <f>IF($B46="","",IFERROR(VLOOKUP($B46,'Mietverhältnisse'!$A$2:$J$101,4,FALSE),""))</f>
        <v/>
      </c>
      <c r="F46" s="13">
        <f>IF($B46="","",IFERROR(IF(COUNTIFS('Mietverhältnisse'!$A$2:$A$101,$B46,'Mietverhältnisse'!$E$2:$E$101,"&lt;&gt;")=0,"",VLOOKUP($B46,'Mietverhältnisse'!$A$2:$J$101,5,FALSE)),""))</f>
        <v/>
      </c>
      <c r="G46" s="11"/>
      <c r="H46" s="14">
        <f>IF($B46="","",IFERROR(VLOOKUP($B46,'Mietverhältnisse'!$A$2:$J$101,6,FALSE)+VLOOKUP($B46,'Mietverhältnisse'!$A$2:$J$101,7,FALSE),""))</f>
        <v/>
      </c>
      <c r="I46" s="11"/>
      <c r="J46" s="14">
        <f>IF(OR($G46="",$I46=""),"",MAX($G46-$I46,0))</f>
        <v/>
      </c>
      <c r="K46" s="14">
        <f>IF(OR($G46="",$I46=""),"",$I46-$G46)</f>
        <v/>
      </c>
      <c r="L46" s="15">
        <f>IF(COUNTA($A46:$B46,$G46,$I46,$O46)=0,"",IF($A46="","Prüfbedürftig: Monat fehlt",IF($B46="","Prüfbedürftig: ID fehlt",IF($C46="Prüfbedürftig: ID fehlt","Prüfbedürftig: ID fehlt",IF(OR($A46&lt;$E46,AND($F46&lt;&gt;"",$A46&gt;$F46)),"Prüfbedürftig: außerhalb Vertragslaufzeit","OK")))))</f>
        <v/>
      </c>
      <c r="M46" s="15">
        <f>IF(COUNTA($A46:$B46,$G46,$I46,$O46)=0,"",IF($L46&lt;&gt;"OK",$L46,IF(OR($G46="",$I46=""),"Zahlungsangaben unvollständig",IF($I46&lt;$G46,"Offener Betrag","Vollständig erfasst"))))</f>
        <v/>
      </c>
      <c r="N46" s="15">
        <f>IF(OR($G46="",$I46=""),"",IF($I46=0,"0 € bestätigt: keine Zahlung",IF($I46&gt;$G46,"Überzahlung","")))</f>
        <v/>
      </c>
      <c r="O46" s="8"/>
    </row>
    <row r="47" spans="1:15">
      <c r="A47" s="10"/>
      <c r="B47" s="8"/>
      <c r="C47" s="12">
        <f>IF($B47="","",IFERROR(VLOOKUP($B47,'Mietverhältnisse'!$A$2:$J$101,2,FALSE),"Prüfbedürftig: ID fehlt"))</f>
        <v/>
      </c>
      <c r="D47" s="12">
        <f>IF($B47="","",IFERROR(VLOOKUP($B47,'Mietverhältnisse'!$A$2:$J$101,3,FALSE),""))</f>
        <v/>
      </c>
      <c r="E47" s="13">
        <f>IF($B47="","",IFERROR(VLOOKUP($B47,'Mietverhältnisse'!$A$2:$J$101,4,FALSE),""))</f>
        <v/>
      </c>
      <c r="F47" s="13">
        <f>IF($B47="","",IFERROR(IF(COUNTIFS('Mietverhältnisse'!$A$2:$A$101,$B47,'Mietverhältnisse'!$E$2:$E$101,"&lt;&gt;")=0,"",VLOOKUP($B47,'Mietverhältnisse'!$A$2:$J$101,5,FALSE)),""))</f>
        <v/>
      </c>
      <c r="G47" s="11"/>
      <c r="H47" s="14">
        <f>IF($B47="","",IFERROR(VLOOKUP($B47,'Mietverhältnisse'!$A$2:$J$101,6,FALSE)+VLOOKUP($B47,'Mietverhältnisse'!$A$2:$J$101,7,FALSE),""))</f>
        <v/>
      </c>
      <c r="I47" s="11"/>
      <c r="J47" s="14">
        <f>IF(OR($G47="",$I47=""),"",MAX($G47-$I47,0))</f>
        <v/>
      </c>
      <c r="K47" s="14">
        <f>IF(OR($G47="",$I47=""),"",$I47-$G47)</f>
        <v/>
      </c>
      <c r="L47" s="15">
        <f>IF(COUNTA($A47:$B47,$G47,$I47,$O47)=0,"",IF($A47="","Prüfbedürftig: Monat fehlt",IF($B47="","Prüfbedürftig: ID fehlt",IF($C47="Prüfbedürftig: ID fehlt","Prüfbedürftig: ID fehlt",IF(OR($A47&lt;$E47,AND($F47&lt;&gt;"",$A47&gt;$F47)),"Prüfbedürftig: außerhalb Vertragslaufzeit","OK")))))</f>
        <v/>
      </c>
      <c r="M47" s="15">
        <f>IF(COUNTA($A47:$B47,$G47,$I47,$O47)=0,"",IF($L47&lt;&gt;"OK",$L47,IF(OR($G47="",$I47=""),"Zahlungsangaben unvollständig",IF($I47&lt;$G47,"Offener Betrag","Vollständig erfasst"))))</f>
        <v/>
      </c>
      <c r="N47" s="15">
        <f>IF(OR($G47="",$I47=""),"",IF($I47=0,"0 € bestätigt: keine Zahlung",IF($I47&gt;$G47,"Überzahlung","")))</f>
        <v/>
      </c>
      <c r="O47" s="8"/>
    </row>
    <row r="48" spans="1:15">
      <c r="A48" s="10"/>
      <c r="B48" s="8"/>
      <c r="C48" s="12">
        <f>IF($B48="","",IFERROR(VLOOKUP($B48,'Mietverhältnisse'!$A$2:$J$101,2,FALSE),"Prüfbedürftig: ID fehlt"))</f>
        <v/>
      </c>
      <c r="D48" s="12">
        <f>IF($B48="","",IFERROR(VLOOKUP($B48,'Mietverhältnisse'!$A$2:$J$101,3,FALSE),""))</f>
        <v/>
      </c>
      <c r="E48" s="13">
        <f>IF($B48="","",IFERROR(VLOOKUP($B48,'Mietverhältnisse'!$A$2:$J$101,4,FALSE),""))</f>
        <v/>
      </c>
      <c r="F48" s="13">
        <f>IF($B48="","",IFERROR(IF(COUNTIFS('Mietverhältnisse'!$A$2:$A$101,$B48,'Mietverhältnisse'!$E$2:$E$101,"&lt;&gt;")=0,"",VLOOKUP($B48,'Mietverhältnisse'!$A$2:$J$101,5,FALSE)),""))</f>
        <v/>
      </c>
      <c r="G48" s="11"/>
      <c r="H48" s="14">
        <f>IF($B48="","",IFERROR(VLOOKUP($B48,'Mietverhältnisse'!$A$2:$J$101,6,FALSE)+VLOOKUP($B48,'Mietverhältnisse'!$A$2:$J$101,7,FALSE),""))</f>
        <v/>
      </c>
      <c r="I48" s="11"/>
      <c r="J48" s="14">
        <f>IF(OR($G48="",$I48=""),"",MAX($G48-$I48,0))</f>
        <v/>
      </c>
      <c r="K48" s="14">
        <f>IF(OR($G48="",$I48=""),"",$I48-$G48)</f>
        <v/>
      </c>
      <c r="L48" s="15">
        <f>IF(COUNTA($A48:$B48,$G48,$I48,$O48)=0,"",IF($A48="","Prüfbedürftig: Monat fehlt",IF($B48="","Prüfbedürftig: ID fehlt",IF($C48="Prüfbedürftig: ID fehlt","Prüfbedürftig: ID fehlt",IF(OR($A48&lt;$E48,AND($F48&lt;&gt;"",$A48&gt;$F48)),"Prüfbedürftig: außerhalb Vertragslaufzeit","OK")))))</f>
        <v/>
      </c>
      <c r="M48" s="15">
        <f>IF(COUNTA($A48:$B48,$G48,$I48,$O48)=0,"",IF($L48&lt;&gt;"OK",$L48,IF(OR($G48="",$I48=""),"Zahlungsangaben unvollständig",IF($I48&lt;$G48,"Offener Betrag","Vollständig erfasst"))))</f>
        <v/>
      </c>
      <c r="N48" s="15">
        <f>IF(OR($G48="",$I48=""),"",IF($I48=0,"0 € bestätigt: keine Zahlung",IF($I48&gt;$G48,"Überzahlung","")))</f>
        <v/>
      </c>
      <c r="O48" s="8"/>
    </row>
    <row r="49" spans="1:15">
      <c r="A49" s="10"/>
      <c r="B49" s="8"/>
      <c r="C49" s="12">
        <f>IF($B49="","",IFERROR(VLOOKUP($B49,'Mietverhältnisse'!$A$2:$J$101,2,FALSE),"Prüfbedürftig: ID fehlt"))</f>
        <v/>
      </c>
      <c r="D49" s="12">
        <f>IF($B49="","",IFERROR(VLOOKUP($B49,'Mietverhältnisse'!$A$2:$J$101,3,FALSE),""))</f>
        <v/>
      </c>
      <c r="E49" s="13">
        <f>IF($B49="","",IFERROR(VLOOKUP($B49,'Mietverhältnisse'!$A$2:$J$101,4,FALSE),""))</f>
        <v/>
      </c>
      <c r="F49" s="13">
        <f>IF($B49="","",IFERROR(IF(COUNTIFS('Mietverhältnisse'!$A$2:$A$101,$B49,'Mietverhältnisse'!$E$2:$E$101,"&lt;&gt;")=0,"",VLOOKUP($B49,'Mietverhältnisse'!$A$2:$J$101,5,FALSE)),""))</f>
        <v/>
      </c>
      <c r="G49" s="11"/>
      <c r="H49" s="14">
        <f>IF($B49="","",IFERROR(VLOOKUP($B49,'Mietverhältnisse'!$A$2:$J$101,6,FALSE)+VLOOKUP($B49,'Mietverhältnisse'!$A$2:$J$101,7,FALSE),""))</f>
        <v/>
      </c>
      <c r="I49" s="11"/>
      <c r="J49" s="14">
        <f>IF(OR($G49="",$I49=""),"",MAX($G49-$I49,0))</f>
        <v/>
      </c>
      <c r="K49" s="14">
        <f>IF(OR($G49="",$I49=""),"",$I49-$G49)</f>
        <v/>
      </c>
      <c r="L49" s="15">
        <f>IF(COUNTA($A49:$B49,$G49,$I49,$O49)=0,"",IF($A49="","Prüfbedürftig: Monat fehlt",IF($B49="","Prüfbedürftig: ID fehlt",IF($C49="Prüfbedürftig: ID fehlt","Prüfbedürftig: ID fehlt",IF(OR($A49&lt;$E49,AND($F49&lt;&gt;"",$A49&gt;$F49)),"Prüfbedürftig: außerhalb Vertragslaufzeit","OK")))))</f>
        <v/>
      </c>
      <c r="M49" s="15">
        <f>IF(COUNTA($A49:$B49,$G49,$I49,$O49)=0,"",IF($L49&lt;&gt;"OK",$L49,IF(OR($G49="",$I49=""),"Zahlungsangaben unvollständig",IF($I49&lt;$G49,"Offener Betrag","Vollständig erfasst"))))</f>
        <v/>
      </c>
      <c r="N49" s="15">
        <f>IF(OR($G49="",$I49=""),"",IF($I49=0,"0 € bestätigt: keine Zahlung",IF($I49&gt;$G49,"Überzahlung","")))</f>
        <v/>
      </c>
      <c r="O49" s="8"/>
    </row>
    <row r="50" spans="1:15">
      <c r="A50" s="10"/>
      <c r="B50" s="8"/>
      <c r="C50" s="12">
        <f>IF($B50="","",IFERROR(VLOOKUP($B50,'Mietverhältnisse'!$A$2:$J$101,2,FALSE),"Prüfbedürftig: ID fehlt"))</f>
        <v/>
      </c>
      <c r="D50" s="12">
        <f>IF($B50="","",IFERROR(VLOOKUP($B50,'Mietverhältnisse'!$A$2:$J$101,3,FALSE),""))</f>
        <v/>
      </c>
      <c r="E50" s="13">
        <f>IF($B50="","",IFERROR(VLOOKUP($B50,'Mietverhältnisse'!$A$2:$J$101,4,FALSE),""))</f>
        <v/>
      </c>
      <c r="F50" s="13">
        <f>IF($B50="","",IFERROR(IF(COUNTIFS('Mietverhältnisse'!$A$2:$A$101,$B50,'Mietverhältnisse'!$E$2:$E$101,"&lt;&gt;")=0,"",VLOOKUP($B50,'Mietverhältnisse'!$A$2:$J$101,5,FALSE)),""))</f>
        <v/>
      </c>
      <c r="G50" s="11"/>
      <c r="H50" s="14">
        <f>IF($B50="","",IFERROR(VLOOKUP($B50,'Mietverhältnisse'!$A$2:$J$101,6,FALSE)+VLOOKUP($B50,'Mietverhältnisse'!$A$2:$J$101,7,FALSE),""))</f>
        <v/>
      </c>
      <c r="I50" s="11"/>
      <c r="J50" s="14">
        <f>IF(OR($G50="",$I50=""),"",MAX($G50-$I50,0))</f>
        <v/>
      </c>
      <c r="K50" s="14">
        <f>IF(OR($G50="",$I50=""),"",$I50-$G50)</f>
        <v/>
      </c>
      <c r="L50" s="15">
        <f>IF(COUNTA($A50:$B50,$G50,$I50,$O50)=0,"",IF($A50="","Prüfbedürftig: Monat fehlt",IF($B50="","Prüfbedürftig: ID fehlt",IF($C50="Prüfbedürftig: ID fehlt","Prüfbedürftig: ID fehlt",IF(OR($A50&lt;$E50,AND($F50&lt;&gt;"",$A50&gt;$F50)),"Prüfbedürftig: außerhalb Vertragslaufzeit","OK")))))</f>
        <v/>
      </c>
      <c r="M50" s="15">
        <f>IF(COUNTA($A50:$B50,$G50,$I50,$O50)=0,"",IF($L50&lt;&gt;"OK",$L50,IF(OR($G50="",$I50=""),"Zahlungsangaben unvollständig",IF($I50&lt;$G50,"Offener Betrag","Vollständig erfasst"))))</f>
        <v/>
      </c>
      <c r="N50" s="15">
        <f>IF(OR($G50="",$I50=""),"",IF($I50=0,"0 € bestätigt: keine Zahlung",IF($I50&gt;$G50,"Überzahlung","")))</f>
        <v/>
      </c>
      <c r="O50" s="8"/>
    </row>
    <row r="51" spans="1:15">
      <c r="A51" s="10"/>
      <c r="B51" s="8"/>
      <c r="C51" s="12">
        <f>IF($B51="","",IFERROR(VLOOKUP($B51,'Mietverhältnisse'!$A$2:$J$101,2,FALSE),"Prüfbedürftig: ID fehlt"))</f>
        <v/>
      </c>
      <c r="D51" s="12">
        <f>IF($B51="","",IFERROR(VLOOKUP($B51,'Mietverhältnisse'!$A$2:$J$101,3,FALSE),""))</f>
        <v/>
      </c>
      <c r="E51" s="13">
        <f>IF($B51="","",IFERROR(VLOOKUP($B51,'Mietverhältnisse'!$A$2:$J$101,4,FALSE),""))</f>
        <v/>
      </c>
      <c r="F51" s="13">
        <f>IF($B51="","",IFERROR(IF(COUNTIFS('Mietverhältnisse'!$A$2:$A$101,$B51,'Mietverhältnisse'!$E$2:$E$101,"&lt;&gt;")=0,"",VLOOKUP($B51,'Mietverhältnisse'!$A$2:$J$101,5,FALSE)),""))</f>
        <v/>
      </c>
      <c r="G51" s="11"/>
      <c r="H51" s="14">
        <f>IF($B51="","",IFERROR(VLOOKUP($B51,'Mietverhältnisse'!$A$2:$J$101,6,FALSE)+VLOOKUP($B51,'Mietverhältnisse'!$A$2:$J$101,7,FALSE),""))</f>
        <v/>
      </c>
      <c r="I51" s="11"/>
      <c r="J51" s="14">
        <f>IF(OR($G51="",$I51=""),"",MAX($G51-$I51,0))</f>
        <v/>
      </c>
      <c r="K51" s="14">
        <f>IF(OR($G51="",$I51=""),"",$I51-$G51)</f>
        <v/>
      </c>
      <c r="L51" s="15">
        <f>IF(COUNTA($A51:$B51,$G51,$I51,$O51)=0,"",IF($A51="","Prüfbedürftig: Monat fehlt",IF($B51="","Prüfbedürftig: ID fehlt",IF($C51="Prüfbedürftig: ID fehlt","Prüfbedürftig: ID fehlt",IF(OR($A51&lt;$E51,AND($F51&lt;&gt;"",$A51&gt;$F51)),"Prüfbedürftig: außerhalb Vertragslaufzeit","OK")))))</f>
        <v/>
      </c>
      <c r="M51" s="15">
        <f>IF(COUNTA($A51:$B51,$G51,$I51,$O51)=0,"",IF($L51&lt;&gt;"OK",$L51,IF(OR($G51="",$I51=""),"Zahlungsangaben unvollständig",IF($I51&lt;$G51,"Offener Betrag","Vollständig erfasst"))))</f>
        <v/>
      </c>
      <c r="N51" s="15">
        <f>IF(OR($G51="",$I51=""),"",IF($I51=0,"0 € bestätigt: keine Zahlung",IF($I51&gt;$G51,"Überzahlung","")))</f>
        <v/>
      </c>
      <c r="O51" s="8"/>
    </row>
    <row r="52" spans="1:15">
      <c r="A52" s="10"/>
      <c r="B52" s="8"/>
      <c r="C52" s="12">
        <f>IF($B52="","",IFERROR(VLOOKUP($B52,'Mietverhältnisse'!$A$2:$J$101,2,FALSE),"Prüfbedürftig: ID fehlt"))</f>
        <v/>
      </c>
      <c r="D52" s="12">
        <f>IF($B52="","",IFERROR(VLOOKUP($B52,'Mietverhältnisse'!$A$2:$J$101,3,FALSE),""))</f>
        <v/>
      </c>
      <c r="E52" s="13">
        <f>IF($B52="","",IFERROR(VLOOKUP($B52,'Mietverhältnisse'!$A$2:$J$101,4,FALSE),""))</f>
        <v/>
      </c>
      <c r="F52" s="13">
        <f>IF($B52="","",IFERROR(IF(COUNTIFS('Mietverhältnisse'!$A$2:$A$101,$B52,'Mietverhältnisse'!$E$2:$E$101,"&lt;&gt;")=0,"",VLOOKUP($B52,'Mietverhältnisse'!$A$2:$J$101,5,FALSE)),""))</f>
        <v/>
      </c>
      <c r="G52" s="11"/>
      <c r="H52" s="14">
        <f>IF($B52="","",IFERROR(VLOOKUP($B52,'Mietverhältnisse'!$A$2:$J$101,6,FALSE)+VLOOKUP($B52,'Mietverhältnisse'!$A$2:$J$101,7,FALSE),""))</f>
        <v/>
      </c>
      <c r="I52" s="11"/>
      <c r="J52" s="14">
        <f>IF(OR($G52="",$I52=""),"",MAX($G52-$I52,0))</f>
        <v/>
      </c>
      <c r="K52" s="14">
        <f>IF(OR($G52="",$I52=""),"",$I52-$G52)</f>
        <v/>
      </c>
      <c r="L52" s="15">
        <f>IF(COUNTA($A52:$B52,$G52,$I52,$O52)=0,"",IF($A52="","Prüfbedürftig: Monat fehlt",IF($B52="","Prüfbedürftig: ID fehlt",IF($C52="Prüfbedürftig: ID fehlt","Prüfbedürftig: ID fehlt",IF(OR($A52&lt;$E52,AND($F52&lt;&gt;"",$A52&gt;$F52)),"Prüfbedürftig: außerhalb Vertragslaufzeit","OK")))))</f>
        <v/>
      </c>
      <c r="M52" s="15">
        <f>IF(COUNTA($A52:$B52,$G52,$I52,$O52)=0,"",IF($L52&lt;&gt;"OK",$L52,IF(OR($G52="",$I52=""),"Zahlungsangaben unvollständig",IF($I52&lt;$G52,"Offener Betrag","Vollständig erfasst"))))</f>
        <v/>
      </c>
      <c r="N52" s="15">
        <f>IF(OR($G52="",$I52=""),"",IF($I52=0,"0 € bestätigt: keine Zahlung",IF($I52&gt;$G52,"Überzahlung","")))</f>
        <v/>
      </c>
      <c r="O52" s="8"/>
    </row>
    <row r="53" spans="1:15">
      <c r="A53" s="10"/>
      <c r="B53" s="8"/>
      <c r="C53" s="12">
        <f>IF($B53="","",IFERROR(VLOOKUP($B53,'Mietverhältnisse'!$A$2:$J$101,2,FALSE),"Prüfbedürftig: ID fehlt"))</f>
        <v/>
      </c>
      <c r="D53" s="12">
        <f>IF($B53="","",IFERROR(VLOOKUP($B53,'Mietverhältnisse'!$A$2:$J$101,3,FALSE),""))</f>
        <v/>
      </c>
      <c r="E53" s="13">
        <f>IF($B53="","",IFERROR(VLOOKUP($B53,'Mietverhältnisse'!$A$2:$J$101,4,FALSE),""))</f>
        <v/>
      </c>
      <c r="F53" s="13">
        <f>IF($B53="","",IFERROR(IF(COUNTIFS('Mietverhältnisse'!$A$2:$A$101,$B53,'Mietverhältnisse'!$E$2:$E$101,"&lt;&gt;")=0,"",VLOOKUP($B53,'Mietverhältnisse'!$A$2:$J$101,5,FALSE)),""))</f>
        <v/>
      </c>
      <c r="G53" s="11"/>
      <c r="H53" s="14">
        <f>IF($B53="","",IFERROR(VLOOKUP($B53,'Mietverhältnisse'!$A$2:$J$101,6,FALSE)+VLOOKUP($B53,'Mietverhältnisse'!$A$2:$J$101,7,FALSE),""))</f>
        <v/>
      </c>
      <c r="I53" s="11"/>
      <c r="J53" s="14">
        <f>IF(OR($G53="",$I53=""),"",MAX($G53-$I53,0))</f>
        <v/>
      </c>
      <c r="K53" s="14">
        <f>IF(OR($G53="",$I53=""),"",$I53-$G53)</f>
        <v/>
      </c>
      <c r="L53" s="15">
        <f>IF(COUNTA($A53:$B53,$G53,$I53,$O53)=0,"",IF($A53="","Prüfbedürftig: Monat fehlt",IF($B53="","Prüfbedürftig: ID fehlt",IF($C53="Prüfbedürftig: ID fehlt","Prüfbedürftig: ID fehlt",IF(OR($A53&lt;$E53,AND($F53&lt;&gt;"",$A53&gt;$F53)),"Prüfbedürftig: außerhalb Vertragslaufzeit","OK")))))</f>
        <v/>
      </c>
      <c r="M53" s="15">
        <f>IF(COUNTA($A53:$B53,$G53,$I53,$O53)=0,"",IF($L53&lt;&gt;"OK",$L53,IF(OR($G53="",$I53=""),"Zahlungsangaben unvollständig",IF($I53&lt;$G53,"Offener Betrag","Vollständig erfasst"))))</f>
        <v/>
      </c>
      <c r="N53" s="15">
        <f>IF(OR($G53="",$I53=""),"",IF($I53=0,"0 € bestätigt: keine Zahlung",IF($I53&gt;$G53,"Überzahlung","")))</f>
        <v/>
      </c>
      <c r="O53" s="8"/>
    </row>
    <row r="54" spans="1:15">
      <c r="A54" s="10"/>
      <c r="B54" s="8"/>
      <c r="C54" s="12">
        <f>IF($B54="","",IFERROR(VLOOKUP($B54,'Mietverhältnisse'!$A$2:$J$101,2,FALSE),"Prüfbedürftig: ID fehlt"))</f>
        <v/>
      </c>
      <c r="D54" s="12">
        <f>IF($B54="","",IFERROR(VLOOKUP($B54,'Mietverhältnisse'!$A$2:$J$101,3,FALSE),""))</f>
        <v/>
      </c>
      <c r="E54" s="13">
        <f>IF($B54="","",IFERROR(VLOOKUP($B54,'Mietverhältnisse'!$A$2:$J$101,4,FALSE),""))</f>
        <v/>
      </c>
      <c r="F54" s="13">
        <f>IF($B54="","",IFERROR(IF(COUNTIFS('Mietverhältnisse'!$A$2:$A$101,$B54,'Mietverhältnisse'!$E$2:$E$101,"&lt;&gt;")=0,"",VLOOKUP($B54,'Mietverhältnisse'!$A$2:$J$101,5,FALSE)),""))</f>
        <v/>
      </c>
      <c r="G54" s="11"/>
      <c r="H54" s="14">
        <f>IF($B54="","",IFERROR(VLOOKUP($B54,'Mietverhältnisse'!$A$2:$J$101,6,FALSE)+VLOOKUP($B54,'Mietverhältnisse'!$A$2:$J$101,7,FALSE),""))</f>
        <v/>
      </c>
      <c r="I54" s="11"/>
      <c r="J54" s="14">
        <f>IF(OR($G54="",$I54=""),"",MAX($G54-$I54,0))</f>
        <v/>
      </c>
      <c r="K54" s="14">
        <f>IF(OR($G54="",$I54=""),"",$I54-$G54)</f>
        <v/>
      </c>
      <c r="L54" s="15">
        <f>IF(COUNTA($A54:$B54,$G54,$I54,$O54)=0,"",IF($A54="","Prüfbedürftig: Monat fehlt",IF($B54="","Prüfbedürftig: ID fehlt",IF($C54="Prüfbedürftig: ID fehlt","Prüfbedürftig: ID fehlt",IF(OR($A54&lt;$E54,AND($F54&lt;&gt;"",$A54&gt;$F54)),"Prüfbedürftig: außerhalb Vertragslaufzeit","OK")))))</f>
        <v/>
      </c>
      <c r="M54" s="15">
        <f>IF(COUNTA($A54:$B54,$G54,$I54,$O54)=0,"",IF($L54&lt;&gt;"OK",$L54,IF(OR($G54="",$I54=""),"Zahlungsangaben unvollständig",IF($I54&lt;$G54,"Offener Betrag","Vollständig erfasst"))))</f>
        <v/>
      </c>
      <c r="N54" s="15">
        <f>IF(OR($G54="",$I54=""),"",IF($I54=0,"0 € bestätigt: keine Zahlung",IF($I54&gt;$G54,"Überzahlung","")))</f>
        <v/>
      </c>
      <c r="O54" s="8"/>
    </row>
    <row r="55" spans="1:15">
      <c r="A55" s="10"/>
      <c r="B55" s="8"/>
      <c r="C55" s="12">
        <f>IF($B55="","",IFERROR(VLOOKUP($B55,'Mietverhältnisse'!$A$2:$J$101,2,FALSE),"Prüfbedürftig: ID fehlt"))</f>
        <v/>
      </c>
      <c r="D55" s="12">
        <f>IF($B55="","",IFERROR(VLOOKUP($B55,'Mietverhältnisse'!$A$2:$J$101,3,FALSE),""))</f>
        <v/>
      </c>
      <c r="E55" s="13">
        <f>IF($B55="","",IFERROR(VLOOKUP($B55,'Mietverhältnisse'!$A$2:$J$101,4,FALSE),""))</f>
        <v/>
      </c>
      <c r="F55" s="13">
        <f>IF($B55="","",IFERROR(IF(COUNTIFS('Mietverhältnisse'!$A$2:$A$101,$B55,'Mietverhältnisse'!$E$2:$E$101,"&lt;&gt;")=0,"",VLOOKUP($B55,'Mietverhältnisse'!$A$2:$J$101,5,FALSE)),""))</f>
        <v/>
      </c>
      <c r="G55" s="11"/>
      <c r="H55" s="14">
        <f>IF($B55="","",IFERROR(VLOOKUP($B55,'Mietverhältnisse'!$A$2:$J$101,6,FALSE)+VLOOKUP($B55,'Mietverhältnisse'!$A$2:$J$101,7,FALSE),""))</f>
        <v/>
      </c>
      <c r="I55" s="11"/>
      <c r="J55" s="14">
        <f>IF(OR($G55="",$I55=""),"",MAX($G55-$I55,0))</f>
        <v/>
      </c>
      <c r="K55" s="14">
        <f>IF(OR($G55="",$I55=""),"",$I55-$G55)</f>
        <v/>
      </c>
      <c r="L55" s="15">
        <f>IF(COUNTA($A55:$B55,$G55,$I55,$O55)=0,"",IF($A55="","Prüfbedürftig: Monat fehlt",IF($B55="","Prüfbedürftig: ID fehlt",IF($C55="Prüfbedürftig: ID fehlt","Prüfbedürftig: ID fehlt",IF(OR($A55&lt;$E55,AND($F55&lt;&gt;"",$A55&gt;$F55)),"Prüfbedürftig: außerhalb Vertragslaufzeit","OK")))))</f>
        <v/>
      </c>
      <c r="M55" s="15">
        <f>IF(COUNTA($A55:$B55,$G55,$I55,$O55)=0,"",IF($L55&lt;&gt;"OK",$L55,IF(OR($G55="",$I55=""),"Zahlungsangaben unvollständig",IF($I55&lt;$G55,"Offener Betrag","Vollständig erfasst"))))</f>
        <v/>
      </c>
      <c r="N55" s="15">
        <f>IF(OR($G55="",$I55=""),"",IF($I55=0,"0 € bestätigt: keine Zahlung",IF($I55&gt;$G55,"Überzahlung","")))</f>
        <v/>
      </c>
      <c r="O55" s="8"/>
    </row>
    <row r="56" spans="1:15">
      <c r="A56" s="10"/>
      <c r="B56" s="8"/>
      <c r="C56" s="12">
        <f>IF($B56="","",IFERROR(VLOOKUP($B56,'Mietverhältnisse'!$A$2:$J$101,2,FALSE),"Prüfbedürftig: ID fehlt"))</f>
        <v/>
      </c>
      <c r="D56" s="12">
        <f>IF($B56="","",IFERROR(VLOOKUP($B56,'Mietverhältnisse'!$A$2:$J$101,3,FALSE),""))</f>
        <v/>
      </c>
      <c r="E56" s="13">
        <f>IF($B56="","",IFERROR(VLOOKUP($B56,'Mietverhältnisse'!$A$2:$J$101,4,FALSE),""))</f>
        <v/>
      </c>
      <c r="F56" s="13">
        <f>IF($B56="","",IFERROR(IF(COUNTIFS('Mietverhältnisse'!$A$2:$A$101,$B56,'Mietverhältnisse'!$E$2:$E$101,"&lt;&gt;")=0,"",VLOOKUP($B56,'Mietverhältnisse'!$A$2:$J$101,5,FALSE)),""))</f>
        <v/>
      </c>
      <c r="G56" s="11"/>
      <c r="H56" s="14">
        <f>IF($B56="","",IFERROR(VLOOKUP($B56,'Mietverhältnisse'!$A$2:$J$101,6,FALSE)+VLOOKUP($B56,'Mietverhältnisse'!$A$2:$J$101,7,FALSE),""))</f>
        <v/>
      </c>
      <c r="I56" s="11"/>
      <c r="J56" s="14">
        <f>IF(OR($G56="",$I56=""),"",MAX($G56-$I56,0))</f>
        <v/>
      </c>
      <c r="K56" s="14">
        <f>IF(OR($G56="",$I56=""),"",$I56-$G56)</f>
        <v/>
      </c>
      <c r="L56" s="15">
        <f>IF(COUNTA($A56:$B56,$G56,$I56,$O56)=0,"",IF($A56="","Prüfbedürftig: Monat fehlt",IF($B56="","Prüfbedürftig: ID fehlt",IF($C56="Prüfbedürftig: ID fehlt","Prüfbedürftig: ID fehlt",IF(OR($A56&lt;$E56,AND($F56&lt;&gt;"",$A56&gt;$F56)),"Prüfbedürftig: außerhalb Vertragslaufzeit","OK")))))</f>
        <v/>
      </c>
      <c r="M56" s="15">
        <f>IF(COUNTA($A56:$B56,$G56,$I56,$O56)=0,"",IF($L56&lt;&gt;"OK",$L56,IF(OR($G56="",$I56=""),"Zahlungsangaben unvollständig",IF($I56&lt;$G56,"Offener Betrag","Vollständig erfasst"))))</f>
        <v/>
      </c>
      <c r="N56" s="15">
        <f>IF(OR($G56="",$I56=""),"",IF($I56=0,"0 € bestätigt: keine Zahlung",IF($I56&gt;$G56,"Überzahlung","")))</f>
        <v/>
      </c>
      <c r="O56" s="8"/>
    </row>
    <row r="57" spans="1:15">
      <c r="A57" s="10"/>
      <c r="B57" s="8"/>
      <c r="C57" s="12">
        <f>IF($B57="","",IFERROR(VLOOKUP($B57,'Mietverhältnisse'!$A$2:$J$101,2,FALSE),"Prüfbedürftig: ID fehlt"))</f>
        <v/>
      </c>
      <c r="D57" s="12">
        <f>IF($B57="","",IFERROR(VLOOKUP($B57,'Mietverhältnisse'!$A$2:$J$101,3,FALSE),""))</f>
        <v/>
      </c>
      <c r="E57" s="13">
        <f>IF($B57="","",IFERROR(VLOOKUP($B57,'Mietverhältnisse'!$A$2:$J$101,4,FALSE),""))</f>
        <v/>
      </c>
      <c r="F57" s="13">
        <f>IF($B57="","",IFERROR(IF(COUNTIFS('Mietverhältnisse'!$A$2:$A$101,$B57,'Mietverhältnisse'!$E$2:$E$101,"&lt;&gt;")=0,"",VLOOKUP($B57,'Mietverhältnisse'!$A$2:$J$101,5,FALSE)),""))</f>
        <v/>
      </c>
      <c r="G57" s="11"/>
      <c r="H57" s="14">
        <f>IF($B57="","",IFERROR(VLOOKUP($B57,'Mietverhältnisse'!$A$2:$J$101,6,FALSE)+VLOOKUP($B57,'Mietverhältnisse'!$A$2:$J$101,7,FALSE),""))</f>
        <v/>
      </c>
      <c r="I57" s="11"/>
      <c r="J57" s="14">
        <f>IF(OR($G57="",$I57=""),"",MAX($G57-$I57,0))</f>
        <v/>
      </c>
      <c r="K57" s="14">
        <f>IF(OR($G57="",$I57=""),"",$I57-$G57)</f>
        <v/>
      </c>
      <c r="L57" s="15">
        <f>IF(COUNTA($A57:$B57,$G57,$I57,$O57)=0,"",IF($A57="","Prüfbedürftig: Monat fehlt",IF($B57="","Prüfbedürftig: ID fehlt",IF($C57="Prüfbedürftig: ID fehlt","Prüfbedürftig: ID fehlt",IF(OR($A57&lt;$E57,AND($F57&lt;&gt;"",$A57&gt;$F57)),"Prüfbedürftig: außerhalb Vertragslaufzeit","OK")))))</f>
        <v/>
      </c>
      <c r="M57" s="15">
        <f>IF(COUNTA($A57:$B57,$G57,$I57,$O57)=0,"",IF($L57&lt;&gt;"OK",$L57,IF(OR($G57="",$I57=""),"Zahlungsangaben unvollständig",IF($I57&lt;$G57,"Offener Betrag","Vollständig erfasst"))))</f>
        <v/>
      </c>
      <c r="N57" s="15">
        <f>IF(OR($G57="",$I57=""),"",IF($I57=0,"0 € bestätigt: keine Zahlung",IF($I57&gt;$G57,"Überzahlung","")))</f>
        <v/>
      </c>
      <c r="O57" s="8"/>
    </row>
    <row r="58" spans="1:15">
      <c r="A58" s="10"/>
      <c r="B58" s="8"/>
      <c r="C58" s="12">
        <f>IF($B58="","",IFERROR(VLOOKUP($B58,'Mietverhältnisse'!$A$2:$J$101,2,FALSE),"Prüfbedürftig: ID fehlt"))</f>
        <v/>
      </c>
      <c r="D58" s="12">
        <f>IF($B58="","",IFERROR(VLOOKUP($B58,'Mietverhältnisse'!$A$2:$J$101,3,FALSE),""))</f>
        <v/>
      </c>
      <c r="E58" s="13">
        <f>IF($B58="","",IFERROR(VLOOKUP($B58,'Mietverhältnisse'!$A$2:$J$101,4,FALSE),""))</f>
        <v/>
      </c>
      <c r="F58" s="13">
        <f>IF($B58="","",IFERROR(IF(COUNTIFS('Mietverhältnisse'!$A$2:$A$101,$B58,'Mietverhältnisse'!$E$2:$E$101,"&lt;&gt;")=0,"",VLOOKUP($B58,'Mietverhältnisse'!$A$2:$J$101,5,FALSE)),""))</f>
        <v/>
      </c>
      <c r="G58" s="11"/>
      <c r="H58" s="14">
        <f>IF($B58="","",IFERROR(VLOOKUP($B58,'Mietverhältnisse'!$A$2:$J$101,6,FALSE)+VLOOKUP($B58,'Mietverhältnisse'!$A$2:$J$101,7,FALSE),""))</f>
        <v/>
      </c>
      <c r="I58" s="11"/>
      <c r="J58" s="14">
        <f>IF(OR($G58="",$I58=""),"",MAX($G58-$I58,0))</f>
        <v/>
      </c>
      <c r="K58" s="14">
        <f>IF(OR($G58="",$I58=""),"",$I58-$G58)</f>
        <v/>
      </c>
      <c r="L58" s="15">
        <f>IF(COUNTA($A58:$B58,$G58,$I58,$O58)=0,"",IF($A58="","Prüfbedürftig: Monat fehlt",IF($B58="","Prüfbedürftig: ID fehlt",IF($C58="Prüfbedürftig: ID fehlt","Prüfbedürftig: ID fehlt",IF(OR($A58&lt;$E58,AND($F58&lt;&gt;"",$A58&gt;$F58)),"Prüfbedürftig: außerhalb Vertragslaufzeit","OK")))))</f>
        <v/>
      </c>
      <c r="M58" s="15">
        <f>IF(COUNTA($A58:$B58,$G58,$I58,$O58)=0,"",IF($L58&lt;&gt;"OK",$L58,IF(OR($G58="",$I58=""),"Zahlungsangaben unvollständig",IF($I58&lt;$G58,"Offener Betrag","Vollständig erfasst"))))</f>
        <v/>
      </c>
      <c r="N58" s="15">
        <f>IF(OR($G58="",$I58=""),"",IF($I58=0,"0 € bestätigt: keine Zahlung",IF($I58&gt;$G58,"Überzahlung","")))</f>
        <v/>
      </c>
      <c r="O58" s="8"/>
    </row>
    <row r="59" spans="1:15">
      <c r="A59" s="10"/>
      <c r="B59" s="8"/>
      <c r="C59" s="12">
        <f>IF($B59="","",IFERROR(VLOOKUP($B59,'Mietverhältnisse'!$A$2:$J$101,2,FALSE),"Prüfbedürftig: ID fehlt"))</f>
        <v/>
      </c>
      <c r="D59" s="12">
        <f>IF($B59="","",IFERROR(VLOOKUP($B59,'Mietverhältnisse'!$A$2:$J$101,3,FALSE),""))</f>
        <v/>
      </c>
      <c r="E59" s="13">
        <f>IF($B59="","",IFERROR(VLOOKUP($B59,'Mietverhältnisse'!$A$2:$J$101,4,FALSE),""))</f>
        <v/>
      </c>
      <c r="F59" s="13">
        <f>IF($B59="","",IFERROR(IF(COUNTIFS('Mietverhältnisse'!$A$2:$A$101,$B59,'Mietverhältnisse'!$E$2:$E$101,"&lt;&gt;")=0,"",VLOOKUP($B59,'Mietverhältnisse'!$A$2:$J$101,5,FALSE)),""))</f>
        <v/>
      </c>
      <c r="G59" s="11"/>
      <c r="H59" s="14">
        <f>IF($B59="","",IFERROR(VLOOKUP($B59,'Mietverhältnisse'!$A$2:$J$101,6,FALSE)+VLOOKUP($B59,'Mietverhältnisse'!$A$2:$J$101,7,FALSE),""))</f>
        <v/>
      </c>
      <c r="I59" s="11"/>
      <c r="J59" s="14">
        <f>IF(OR($G59="",$I59=""),"",MAX($G59-$I59,0))</f>
        <v/>
      </c>
      <c r="K59" s="14">
        <f>IF(OR($G59="",$I59=""),"",$I59-$G59)</f>
        <v/>
      </c>
      <c r="L59" s="15">
        <f>IF(COUNTA($A59:$B59,$G59,$I59,$O59)=0,"",IF($A59="","Prüfbedürftig: Monat fehlt",IF($B59="","Prüfbedürftig: ID fehlt",IF($C59="Prüfbedürftig: ID fehlt","Prüfbedürftig: ID fehlt",IF(OR($A59&lt;$E59,AND($F59&lt;&gt;"",$A59&gt;$F59)),"Prüfbedürftig: außerhalb Vertragslaufzeit","OK")))))</f>
        <v/>
      </c>
      <c r="M59" s="15">
        <f>IF(COUNTA($A59:$B59,$G59,$I59,$O59)=0,"",IF($L59&lt;&gt;"OK",$L59,IF(OR($G59="",$I59=""),"Zahlungsangaben unvollständig",IF($I59&lt;$G59,"Offener Betrag","Vollständig erfasst"))))</f>
        <v/>
      </c>
      <c r="N59" s="15">
        <f>IF(OR($G59="",$I59=""),"",IF($I59=0,"0 € bestätigt: keine Zahlung",IF($I59&gt;$G59,"Überzahlung","")))</f>
        <v/>
      </c>
      <c r="O59" s="8"/>
    </row>
    <row r="60" spans="1:15">
      <c r="A60" s="10"/>
      <c r="B60" s="8"/>
      <c r="C60" s="12">
        <f>IF($B60="","",IFERROR(VLOOKUP($B60,'Mietverhältnisse'!$A$2:$J$101,2,FALSE),"Prüfbedürftig: ID fehlt"))</f>
        <v/>
      </c>
      <c r="D60" s="12">
        <f>IF($B60="","",IFERROR(VLOOKUP($B60,'Mietverhältnisse'!$A$2:$J$101,3,FALSE),""))</f>
        <v/>
      </c>
      <c r="E60" s="13">
        <f>IF($B60="","",IFERROR(VLOOKUP($B60,'Mietverhältnisse'!$A$2:$J$101,4,FALSE),""))</f>
        <v/>
      </c>
      <c r="F60" s="13">
        <f>IF($B60="","",IFERROR(IF(COUNTIFS('Mietverhältnisse'!$A$2:$A$101,$B60,'Mietverhältnisse'!$E$2:$E$101,"&lt;&gt;")=0,"",VLOOKUP($B60,'Mietverhältnisse'!$A$2:$J$101,5,FALSE)),""))</f>
        <v/>
      </c>
      <c r="G60" s="11"/>
      <c r="H60" s="14">
        <f>IF($B60="","",IFERROR(VLOOKUP($B60,'Mietverhältnisse'!$A$2:$J$101,6,FALSE)+VLOOKUP($B60,'Mietverhältnisse'!$A$2:$J$101,7,FALSE),""))</f>
        <v/>
      </c>
      <c r="I60" s="11"/>
      <c r="J60" s="14">
        <f>IF(OR($G60="",$I60=""),"",MAX($G60-$I60,0))</f>
        <v/>
      </c>
      <c r="K60" s="14">
        <f>IF(OR($G60="",$I60=""),"",$I60-$G60)</f>
        <v/>
      </c>
      <c r="L60" s="15">
        <f>IF(COUNTA($A60:$B60,$G60,$I60,$O60)=0,"",IF($A60="","Prüfbedürftig: Monat fehlt",IF($B60="","Prüfbedürftig: ID fehlt",IF($C60="Prüfbedürftig: ID fehlt","Prüfbedürftig: ID fehlt",IF(OR($A60&lt;$E60,AND($F60&lt;&gt;"",$A60&gt;$F60)),"Prüfbedürftig: außerhalb Vertragslaufzeit","OK")))))</f>
        <v/>
      </c>
      <c r="M60" s="15">
        <f>IF(COUNTA($A60:$B60,$G60,$I60,$O60)=0,"",IF($L60&lt;&gt;"OK",$L60,IF(OR($G60="",$I60=""),"Zahlungsangaben unvollständig",IF($I60&lt;$G60,"Offener Betrag","Vollständig erfasst"))))</f>
        <v/>
      </c>
      <c r="N60" s="15">
        <f>IF(OR($G60="",$I60=""),"",IF($I60=0,"0 € bestätigt: keine Zahlung",IF($I60&gt;$G60,"Überzahlung","")))</f>
        <v/>
      </c>
      <c r="O60" s="8"/>
    </row>
    <row r="61" spans="1:15">
      <c r="A61" s="10"/>
      <c r="B61" s="8"/>
      <c r="C61" s="12">
        <f>IF($B61="","",IFERROR(VLOOKUP($B61,'Mietverhältnisse'!$A$2:$J$101,2,FALSE),"Prüfbedürftig: ID fehlt"))</f>
        <v/>
      </c>
      <c r="D61" s="12">
        <f>IF($B61="","",IFERROR(VLOOKUP($B61,'Mietverhältnisse'!$A$2:$J$101,3,FALSE),""))</f>
        <v/>
      </c>
      <c r="E61" s="13">
        <f>IF($B61="","",IFERROR(VLOOKUP($B61,'Mietverhältnisse'!$A$2:$J$101,4,FALSE),""))</f>
        <v/>
      </c>
      <c r="F61" s="13">
        <f>IF($B61="","",IFERROR(IF(COUNTIFS('Mietverhältnisse'!$A$2:$A$101,$B61,'Mietverhältnisse'!$E$2:$E$101,"&lt;&gt;")=0,"",VLOOKUP($B61,'Mietverhältnisse'!$A$2:$J$101,5,FALSE)),""))</f>
        <v/>
      </c>
      <c r="G61" s="11"/>
      <c r="H61" s="14">
        <f>IF($B61="","",IFERROR(VLOOKUP($B61,'Mietverhältnisse'!$A$2:$J$101,6,FALSE)+VLOOKUP($B61,'Mietverhältnisse'!$A$2:$J$101,7,FALSE),""))</f>
        <v/>
      </c>
      <c r="I61" s="11"/>
      <c r="J61" s="14">
        <f>IF(OR($G61="",$I61=""),"",MAX($G61-$I61,0))</f>
        <v/>
      </c>
      <c r="K61" s="14">
        <f>IF(OR($G61="",$I61=""),"",$I61-$G61)</f>
        <v/>
      </c>
      <c r="L61" s="15">
        <f>IF(COUNTA($A61:$B61,$G61,$I61,$O61)=0,"",IF($A61="","Prüfbedürftig: Monat fehlt",IF($B61="","Prüfbedürftig: ID fehlt",IF($C61="Prüfbedürftig: ID fehlt","Prüfbedürftig: ID fehlt",IF(OR($A61&lt;$E61,AND($F61&lt;&gt;"",$A61&gt;$F61)),"Prüfbedürftig: außerhalb Vertragslaufzeit","OK")))))</f>
        <v/>
      </c>
      <c r="M61" s="15">
        <f>IF(COUNTA($A61:$B61,$G61,$I61,$O61)=0,"",IF($L61&lt;&gt;"OK",$L61,IF(OR($G61="",$I61=""),"Zahlungsangaben unvollständig",IF($I61&lt;$G61,"Offener Betrag","Vollständig erfasst"))))</f>
        <v/>
      </c>
      <c r="N61" s="15">
        <f>IF(OR($G61="",$I61=""),"",IF($I61=0,"0 € bestätigt: keine Zahlung",IF($I61&gt;$G61,"Überzahlung","")))</f>
        <v/>
      </c>
      <c r="O61" s="8"/>
    </row>
    <row r="62" spans="1:15">
      <c r="A62" s="10"/>
      <c r="B62" s="8"/>
      <c r="C62" s="12">
        <f>IF($B62="","",IFERROR(VLOOKUP($B62,'Mietverhältnisse'!$A$2:$J$101,2,FALSE),"Prüfbedürftig: ID fehlt"))</f>
        <v/>
      </c>
      <c r="D62" s="12">
        <f>IF($B62="","",IFERROR(VLOOKUP($B62,'Mietverhältnisse'!$A$2:$J$101,3,FALSE),""))</f>
        <v/>
      </c>
      <c r="E62" s="13">
        <f>IF($B62="","",IFERROR(VLOOKUP($B62,'Mietverhältnisse'!$A$2:$J$101,4,FALSE),""))</f>
        <v/>
      </c>
      <c r="F62" s="13">
        <f>IF($B62="","",IFERROR(IF(COUNTIFS('Mietverhältnisse'!$A$2:$A$101,$B62,'Mietverhältnisse'!$E$2:$E$101,"&lt;&gt;")=0,"",VLOOKUP($B62,'Mietverhältnisse'!$A$2:$J$101,5,FALSE)),""))</f>
        <v/>
      </c>
      <c r="G62" s="11"/>
      <c r="H62" s="14">
        <f>IF($B62="","",IFERROR(VLOOKUP($B62,'Mietverhältnisse'!$A$2:$J$101,6,FALSE)+VLOOKUP($B62,'Mietverhältnisse'!$A$2:$J$101,7,FALSE),""))</f>
        <v/>
      </c>
      <c r="I62" s="11"/>
      <c r="J62" s="14">
        <f>IF(OR($G62="",$I62=""),"",MAX($G62-$I62,0))</f>
        <v/>
      </c>
      <c r="K62" s="14">
        <f>IF(OR($G62="",$I62=""),"",$I62-$G62)</f>
        <v/>
      </c>
      <c r="L62" s="15">
        <f>IF(COUNTA($A62:$B62,$G62,$I62,$O62)=0,"",IF($A62="","Prüfbedürftig: Monat fehlt",IF($B62="","Prüfbedürftig: ID fehlt",IF($C62="Prüfbedürftig: ID fehlt","Prüfbedürftig: ID fehlt",IF(OR($A62&lt;$E62,AND($F62&lt;&gt;"",$A62&gt;$F62)),"Prüfbedürftig: außerhalb Vertragslaufzeit","OK")))))</f>
        <v/>
      </c>
      <c r="M62" s="15">
        <f>IF(COUNTA($A62:$B62,$G62,$I62,$O62)=0,"",IF($L62&lt;&gt;"OK",$L62,IF(OR($G62="",$I62=""),"Zahlungsangaben unvollständig",IF($I62&lt;$G62,"Offener Betrag","Vollständig erfasst"))))</f>
        <v/>
      </c>
      <c r="N62" s="15">
        <f>IF(OR($G62="",$I62=""),"",IF($I62=0,"0 € bestätigt: keine Zahlung",IF($I62&gt;$G62,"Überzahlung","")))</f>
        <v/>
      </c>
      <c r="O62" s="8"/>
    </row>
    <row r="63" spans="1:15">
      <c r="A63" s="10"/>
      <c r="B63" s="8"/>
      <c r="C63" s="12">
        <f>IF($B63="","",IFERROR(VLOOKUP($B63,'Mietverhältnisse'!$A$2:$J$101,2,FALSE),"Prüfbedürftig: ID fehlt"))</f>
        <v/>
      </c>
      <c r="D63" s="12">
        <f>IF($B63="","",IFERROR(VLOOKUP($B63,'Mietverhältnisse'!$A$2:$J$101,3,FALSE),""))</f>
        <v/>
      </c>
      <c r="E63" s="13">
        <f>IF($B63="","",IFERROR(VLOOKUP($B63,'Mietverhältnisse'!$A$2:$J$101,4,FALSE),""))</f>
        <v/>
      </c>
      <c r="F63" s="13">
        <f>IF($B63="","",IFERROR(IF(COUNTIFS('Mietverhältnisse'!$A$2:$A$101,$B63,'Mietverhältnisse'!$E$2:$E$101,"&lt;&gt;")=0,"",VLOOKUP($B63,'Mietverhältnisse'!$A$2:$J$101,5,FALSE)),""))</f>
        <v/>
      </c>
      <c r="G63" s="11"/>
      <c r="H63" s="14">
        <f>IF($B63="","",IFERROR(VLOOKUP($B63,'Mietverhältnisse'!$A$2:$J$101,6,FALSE)+VLOOKUP($B63,'Mietverhältnisse'!$A$2:$J$101,7,FALSE),""))</f>
        <v/>
      </c>
      <c r="I63" s="11"/>
      <c r="J63" s="14">
        <f>IF(OR($G63="",$I63=""),"",MAX($G63-$I63,0))</f>
        <v/>
      </c>
      <c r="K63" s="14">
        <f>IF(OR($G63="",$I63=""),"",$I63-$G63)</f>
        <v/>
      </c>
      <c r="L63" s="15">
        <f>IF(COUNTA($A63:$B63,$G63,$I63,$O63)=0,"",IF($A63="","Prüfbedürftig: Monat fehlt",IF($B63="","Prüfbedürftig: ID fehlt",IF($C63="Prüfbedürftig: ID fehlt","Prüfbedürftig: ID fehlt",IF(OR($A63&lt;$E63,AND($F63&lt;&gt;"",$A63&gt;$F63)),"Prüfbedürftig: außerhalb Vertragslaufzeit","OK")))))</f>
        <v/>
      </c>
      <c r="M63" s="15">
        <f>IF(COUNTA($A63:$B63,$G63,$I63,$O63)=0,"",IF($L63&lt;&gt;"OK",$L63,IF(OR($G63="",$I63=""),"Zahlungsangaben unvollständig",IF($I63&lt;$G63,"Offener Betrag","Vollständig erfasst"))))</f>
        <v/>
      </c>
      <c r="N63" s="15">
        <f>IF(OR($G63="",$I63=""),"",IF($I63=0,"0 € bestätigt: keine Zahlung",IF($I63&gt;$G63,"Überzahlung","")))</f>
        <v/>
      </c>
      <c r="O63" s="8"/>
    </row>
    <row r="64" spans="1:15">
      <c r="A64" s="10"/>
      <c r="B64" s="8"/>
      <c r="C64" s="12">
        <f>IF($B64="","",IFERROR(VLOOKUP($B64,'Mietverhältnisse'!$A$2:$J$101,2,FALSE),"Prüfbedürftig: ID fehlt"))</f>
        <v/>
      </c>
      <c r="D64" s="12">
        <f>IF($B64="","",IFERROR(VLOOKUP($B64,'Mietverhältnisse'!$A$2:$J$101,3,FALSE),""))</f>
        <v/>
      </c>
      <c r="E64" s="13">
        <f>IF($B64="","",IFERROR(VLOOKUP($B64,'Mietverhältnisse'!$A$2:$J$101,4,FALSE),""))</f>
        <v/>
      </c>
      <c r="F64" s="13">
        <f>IF($B64="","",IFERROR(IF(COUNTIFS('Mietverhältnisse'!$A$2:$A$101,$B64,'Mietverhältnisse'!$E$2:$E$101,"&lt;&gt;")=0,"",VLOOKUP($B64,'Mietverhältnisse'!$A$2:$J$101,5,FALSE)),""))</f>
        <v/>
      </c>
      <c r="G64" s="11"/>
      <c r="H64" s="14">
        <f>IF($B64="","",IFERROR(VLOOKUP($B64,'Mietverhältnisse'!$A$2:$J$101,6,FALSE)+VLOOKUP($B64,'Mietverhältnisse'!$A$2:$J$101,7,FALSE),""))</f>
        <v/>
      </c>
      <c r="I64" s="11"/>
      <c r="J64" s="14">
        <f>IF(OR($G64="",$I64=""),"",MAX($G64-$I64,0))</f>
        <v/>
      </c>
      <c r="K64" s="14">
        <f>IF(OR($G64="",$I64=""),"",$I64-$G64)</f>
        <v/>
      </c>
      <c r="L64" s="15">
        <f>IF(COUNTA($A64:$B64,$G64,$I64,$O64)=0,"",IF($A64="","Prüfbedürftig: Monat fehlt",IF($B64="","Prüfbedürftig: ID fehlt",IF($C64="Prüfbedürftig: ID fehlt","Prüfbedürftig: ID fehlt",IF(OR($A64&lt;$E64,AND($F64&lt;&gt;"",$A64&gt;$F64)),"Prüfbedürftig: außerhalb Vertragslaufzeit","OK")))))</f>
        <v/>
      </c>
      <c r="M64" s="15">
        <f>IF(COUNTA($A64:$B64,$G64,$I64,$O64)=0,"",IF($L64&lt;&gt;"OK",$L64,IF(OR($G64="",$I64=""),"Zahlungsangaben unvollständig",IF($I64&lt;$G64,"Offener Betrag","Vollständig erfasst"))))</f>
        <v/>
      </c>
      <c r="N64" s="15">
        <f>IF(OR($G64="",$I64=""),"",IF($I64=0,"0 € bestätigt: keine Zahlung",IF($I64&gt;$G64,"Überzahlung","")))</f>
        <v/>
      </c>
      <c r="O64" s="8"/>
    </row>
    <row r="65" spans="1:15">
      <c r="A65" s="10"/>
      <c r="B65" s="8"/>
      <c r="C65" s="12">
        <f>IF($B65="","",IFERROR(VLOOKUP($B65,'Mietverhältnisse'!$A$2:$J$101,2,FALSE),"Prüfbedürftig: ID fehlt"))</f>
        <v/>
      </c>
      <c r="D65" s="12">
        <f>IF($B65="","",IFERROR(VLOOKUP($B65,'Mietverhältnisse'!$A$2:$J$101,3,FALSE),""))</f>
        <v/>
      </c>
      <c r="E65" s="13">
        <f>IF($B65="","",IFERROR(VLOOKUP($B65,'Mietverhältnisse'!$A$2:$J$101,4,FALSE),""))</f>
        <v/>
      </c>
      <c r="F65" s="13">
        <f>IF($B65="","",IFERROR(IF(COUNTIFS('Mietverhältnisse'!$A$2:$A$101,$B65,'Mietverhältnisse'!$E$2:$E$101,"&lt;&gt;")=0,"",VLOOKUP($B65,'Mietverhältnisse'!$A$2:$J$101,5,FALSE)),""))</f>
        <v/>
      </c>
      <c r="G65" s="11"/>
      <c r="H65" s="14">
        <f>IF($B65="","",IFERROR(VLOOKUP($B65,'Mietverhältnisse'!$A$2:$J$101,6,FALSE)+VLOOKUP($B65,'Mietverhältnisse'!$A$2:$J$101,7,FALSE),""))</f>
        <v/>
      </c>
      <c r="I65" s="11"/>
      <c r="J65" s="14">
        <f>IF(OR($G65="",$I65=""),"",MAX($G65-$I65,0))</f>
        <v/>
      </c>
      <c r="K65" s="14">
        <f>IF(OR($G65="",$I65=""),"",$I65-$G65)</f>
        <v/>
      </c>
      <c r="L65" s="15">
        <f>IF(COUNTA($A65:$B65,$G65,$I65,$O65)=0,"",IF($A65="","Prüfbedürftig: Monat fehlt",IF($B65="","Prüfbedürftig: ID fehlt",IF($C65="Prüfbedürftig: ID fehlt","Prüfbedürftig: ID fehlt",IF(OR($A65&lt;$E65,AND($F65&lt;&gt;"",$A65&gt;$F65)),"Prüfbedürftig: außerhalb Vertragslaufzeit","OK")))))</f>
        <v/>
      </c>
      <c r="M65" s="15">
        <f>IF(COUNTA($A65:$B65,$G65,$I65,$O65)=0,"",IF($L65&lt;&gt;"OK",$L65,IF(OR($G65="",$I65=""),"Zahlungsangaben unvollständig",IF($I65&lt;$G65,"Offener Betrag","Vollständig erfasst"))))</f>
        <v/>
      </c>
      <c r="N65" s="15">
        <f>IF(OR($G65="",$I65=""),"",IF($I65=0,"0 € bestätigt: keine Zahlung",IF($I65&gt;$G65,"Überzahlung","")))</f>
        <v/>
      </c>
      <c r="O65" s="8"/>
    </row>
    <row r="66" spans="1:15">
      <c r="A66" s="10"/>
      <c r="B66" s="8"/>
      <c r="C66" s="12">
        <f>IF($B66="","",IFERROR(VLOOKUP($B66,'Mietverhältnisse'!$A$2:$J$101,2,FALSE),"Prüfbedürftig: ID fehlt"))</f>
        <v/>
      </c>
      <c r="D66" s="12">
        <f>IF($B66="","",IFERROR(VLOOKUP($B66,'Mietverhältnisse'!$A$2:$J$101,3,FALSE),""))</f>
        <v/>
      </c>
      <c r="E66" s="13">
        <f>IF($B66="","",IFERROR(VLOOKUP($B66,'Mietverhältnisse'!$A$2:$J$101,4,FALSE),""))</f>
        <v/>
      </c>
      <c r="F66" s="13">
        <f>IF($B66="","",IFERROR(IF(COUNTIFS('Mietverhältnisse'!$A$2:$A$101,$B66,'Mietverhältnisse'!$E$2:$E$101,"&lt;&gt;")=0,"",VLOOKUP($B66,'Mietverhältnisse'!$A$2:$J$101,5,FALSE)),""))</f>
        <v/>
      </c>
      <c r="G66" s="11"/>
      <c r="H66" s="14">
        <f>IF($B66="","",IFERROR(VLOOKUP($B66,'Mietverhältnisse'!$A$2:$J$101,6,FALSE)+VLOOKUP($B66,'Mietverhältnisse'!$A$2:$J$101,7,FALSE),""))</f>
        <v/>
      </c>
      <c r="I66" s="11"/>
      <c r="J66" s="14">
        <f>IF(OR($G66="",$I66=""),"",MAX($G66-$I66,0))</f>
        <v/>
      </c>
      <c r="K66" s="14">
        <f>IF(OR($G66="",$I66=""),"",$I66-$G66)</f>
        <v/>
      </c>
      <c r="L66" s="15">
        <f>IF(COUNTA($A66:$B66,$G66,$I66,$O66)=0,"",IF($A66="","Prüfbedürftig: Monat fehlt",IF($B66="","Prüfbedürftig: ID fehlt",IF($C66="Prüfbedürftig: ID fehlt","Prüfbedürftig: ID fehlt",IF(OR($A66&lt;$E66,AND($F66&lt;&gt;"",$A66&gt;$F66)),"Prüfbedürftig: außerhalb Vertragslaufzeit","OK")))))</f>
        <v/>
      </c>
      <c r="M66" s="15">
        <f>IF(COUNTA($A66:$B66,$G66,$I66,$O66)=0,"",IF($L66&lt;&gt;"OK",$L66,IF(OR($G66="",$I66=""),"Zahlungsangaben unvollständig",IF($I66&lt;$G66,"Offener Betrag","Vollständig erfasst"))))</f>
        <v/>
      </c>
      <c r="N66" s="15">
        <f>IF(OR($G66="",$I66=""),"",IF($I66=0,"0 € bestätigt: keine Zahlung",IF($I66&gt;$G66,"Überzahlung","")))</f>
        <v/>
      </c>
      <c r="O66" s="8"/>
    </row>
    <row r="67" spans="1:15">
      <c r="A67" s="10"/>
      <c r="B67" s="8"/>
      <c r="C67" s="12">
        <f>IF($B67="","",IFERROR(VLOOKUP($B67,'Mietverhältnisse'!$A$2:$J$101,2,FALSE),"Prüfbedürftig: ID fehlt"))</f>
        <v/>
      </c>
      <c r="D67" s="12">
        <f>IF($B67="","",IFERROR(VLOOKUP($B67,'Mietverhältnisse'!$A$2:$J$101,3,FALSE),""))</f>
        <v/>
      </c>
      <c r="E67" s="13">
        <f>IF($B67="","",IFERROR(VLOOKUP($B67,'Mietverhältnisse'!$A$2:$J$101,4,FALSE),""))</f>
        <v/>
      </c>
      <c r="F67" s="13">
        <f>IF($B67="","",IFERROR(IF(COUNTIFS('Mietverhältnisse'!$A$2:$A$101,$B67,'Mietverhältnisse'!$E$2:$E$101,"&lt;&gt;")=0,"",VLOOKUP($B67,'Mietverhältnisse'!$A$2:$J$101,5,FALSE)),""))</f>
        <v/>
      </c>
      <c r="G67" s="11"/>
      <c r="H67" s="14">
        <f>IF($B67="","",IFERROR(VLOOKUP($B67,'Mietverhältnisse'!$A$2:$J$101,6,FALSE)+VLOOKUP($B67,'Mietverhältnisse'!$A$2:$J$101,7,FALSE),""))</f>
        <v/>
      </c>
      <c r="I67" s="11"/>
      <c r="J67" s="14">
        <f>IF(OR($G67="",$I67=""),"",MAX($G67-$I67,0))</f>
        <v/>
      </c>
      <c r="K67" s="14">
        <f>IF(OR($G67="",$I67=""),"",$I67-$G67)</f>
        <v/>
      </c>
      <c r="L67" s="15">
        <f>IF(COUNTA($A67:$B67,$G67,$I67,$O67)=0,"",IF($A67="","Prüfbedürftig: Monat fehlt",IF($B67="","Prüfbedürftig: ID fehlt",IF($C67="Prüfbedürftig: ID fehlt","Prüfbedürftig: ID fehlt",IF(OR($A67&lt;$E67,AND($F67&lt;&gt;"",$A67&gt;$F67)),"Prüfbedürftig: außerhalb Vertragslaufzeit","OK")))))</f>
        <v/>
      </c>
      <c r="M67" s="15">
        <f>IF(COUNTA($A67:$B67,$G67,$I67,$O67)=0,"",IF($L67&lt;&gt;"OK",$L67,IF(OR($G67="",$I67=""),"Zahlungsangaben unvollständig",IF($I67&lt;$G67,"Offener Betrag","Vollständig erfasst"))))</f>
        <v/>
      </c>
      <c r="N67" s="15">
        <f>IF(OR($G67="",$I67=""),"",IF($I67=0,"0 € bestätigt: keine Zahlung",IF($I67&gt;$G67,"Überzahlung","")))</f>
        <v/>
      </c>
      <c r="O67" s="8"/>
    </row>
    <row r="68" spans="1:15">
      <c r="A68" s="10"/>
      <c r="B68" s="8"/>
      <c r="C68" s="12">
        <f>IF($B68="","",IFERROR(VLOOKUP($B68,'Mietverhältnisse'!$A$2:$J$101,2,FALSE),"Prüfbedürftig: ID fehlt"))</f>
        <v/>
      </c>
      <c r="D68" s="12">
        <f>IF($B68="","",IFERROR(VLOOKUP($B68,'Mietverhältnisse'!$A$2:$J$101,3,FALSE),""))</f>
        <v/>
      </c>
      <c r="E68" s="13">
        <f>IF($B68="","",IFERROR(VLOOKUP($B68,'Mietverhältnisse'!$A$2:$J$101,4,FALSE),""))</f>
        <v/>
      </c>
      <c r="F68" s="13">
        <f>IF($B68="","",IFERROR(IF(COUNTIFS('Mietverhältnisse'!$A$2:$A$101,$B68,'Mietverhältnisse'!$E$2:$E$101,"&lt;&gt;")=0,"",VLOOKUP($B68,'Mietverhältnisse'!$A$2:$J$101,5,FALSE)),""))</f>
        <v/>
      </c>
      <c r="G68" s="11"/>
      <c r="H68" s="14">
        <f>IF($B68="","",IFERROR(VLOOKUP($B68,'Mietverhältnisse'!$A$2:$J$101,6,FALSE)+VLOOKUP($B68,'Mietverhältnisse'!$A$2:$J$101,7,FALSE),""))</f>
        <v/>
      </c>
      <c r="I68" s="11"/>
      <c r="J68" s="14">
        <f>IF(OR($G68="",$I68=""),"",MAX($G68-$I68,0))</f>
        <v/>
      </c>
      <c r="K68" s="14">
        <f>IF(OR($G68="",$I68=""),"",$I68-$G68)</f>
        <v/>
      </c>
      <c r="L68" s="15">
        <f>IF(COUNTA($A68:$B68,$G68,$I68,$O68)=0,"",IF($A68="","Prüfbedürftig: Monat fehlt",IF($B68="","Prüfbedürftig: ID fehlt",IF($C68="Prüfbedürftig: ID fehlt","Prüfbedürftig: ID fehlt",IF(OR($A68&lt;$E68,AND($F68&lt;&gt;"",$A68&gt;$F68)),"Prüfbedürftig: außerhalb Vertragslaufzeit","OK")))))</f>
        <v/>
      </c>
      <c r="M68" s="15">
        <f>IF(COUNTA($A68:$B68,$G68,$I68,$O68)=0,"",IF($L68&lt;&gt;"OK",$L68,IF(OR($G68="",$I68=""),"Zahlungsangaben unvollständig",IF($I68&lt;$G68,"Offener Betrag","Vollständig erfasst"))))</f>
        <v/>
      </c>
      <c r="N68" s="15">
        <f>IF(OR($G68="",$I68=""),"",IF($I68=0,"0 € bestätigt: keine Zahlung",IF($I68&gt;$G68,"Überzahlung","")))</f>
        <v/>
      </c>
      <c r="O68" s="8"/>
    </row>
    <row r="69" spans="1:15">
      <c r="A69" s="10"/>
      <c r="B69" s="8"/>
      <c r="C69" s="12">
        <f>IF($B69="","",IFERROR(VLOOKUP($B69,'Mietverhältnisse'!$A$2:$J$101,2,FALSE),"Prüfbedürftig: ID fehlt"))</f>
        <v/>
      </c>
      <c r="D69" s="12">
        <f>IF($B69="","",IFERROR(VLOOKUP($B69,'Mietverhältnisse'!$A$2:$J$101,3,FALSE),""))</f>
        <v/>
      </c>
      <c r="E69" s="13">
        <f>IF($B69="","",IFERROR(VLOOKUP($B69,'Mietverhältnisse'!$A$2:$J$101,4,FALSE),""))</f>
        <v/>
      </c>
      <c r="F69" s="13">
        <f>IF($B69="","",IFERROR(IF(COUNTIFS('Mietverhältnisse'!$A$2:$A$101,$B69,'Mietverhältnisse'!$E$2:$E$101,"&lt;&gt;")=0,"",VLOOKUP($B69,'Mietverhältnisse'!$A$2:$J$101,5,FALSE)),""))</f>
        <v/>
      </c>
      <c r="G69" s="11"/>
      <c r="H69" s="14">
        <f>IF($B69="","",IFERROR(VLOOKUP($B69,'Mietverhältnisse'!$A$2:$J$101,6,FALSE)+VLOOKUP($B69,'Mietverhältnisse'!$A$2:$J$101,7,FALSE),""))</f>
        <v/>
      </c>
      <c r="I69" s="11"/>
      <c r="J69" s="14">
        <f>IF(OR($G69="",$I69=""),"",MAX($G69-$I69,0))</f>
        <v/>
      </c>
      <c r="K69" s="14">
        <f>IF(OR($G69="",$I69=""),"",$I69-$G69)</f>
        <v/>
      </c>
      <c r="L69" s="15">
        <f>IF(COUNTA($A69:$B69,$G69,$I69,$O69)=0,"",IF($A69="","Prüfbedürftig: Monat fehlt",IF($B69="","Prüfbedürftig: ID fehlt",IF($C69="Prüfbedürftig: ID fehlt","Prüfbedürftig: ID fehlt",IF(OR($A69&lt;$E69,AND($F69&lt;&gt;"",$A69&gt;$F69)),"Prüfbedürftig: außerhalb Vertragslaufzeit","OK")))))</f>
        <v/>
      </c>
      <c r="M69" s="15">
        <f>IF(COUNTA($A69:$B69,$G69,$I69,$O69)=0,"",IF($L69&lt;&gt;"OK",$L69,IF(OR($G69="",$I69=""),"Zahlungsangaben unvollständig",IF($I69&lt;$G69,"Offener Betrag","Vollständig erfasst"))))</f>
        <v/>
      </c>
      <c r="N69" s="15">
        <f>IF(OR($G69="",$I69=""),"",IF($I69=0,"0 € bestätigt: keine Zahlung",IF($I69&gt;$G69,"Überzahlung","")))</f>
        <v/>
      </c>
      <c r="O69" s="8"/>
    </row>
    <row r="70" spans="1:15">
      <c r="A70" s="10"/>
      <c r="B70" s="8"/>
      <c r="C70" s="12">
        <f>IF($B70="","",IFERROR(VLOOKUP($B70,'Mietverhältnisse'!$A$2:$J$101,2,FALSE),"Prüfbedürftig: ID fehlt"))</f>
        <v/>
      </c>
      <c r="D70" s="12">
        <f>IF($B70="","",IFERROR(VLOOKUP($B70,'Mietverhältnisse'!$A$2:$J$101,3,FALSE),""))</f>
        <v/>
      </c>
      <c r="E70" s="13">
        <f>IF($B70="","",IFERROR(VLOOKUP($B70,'Mietverhältnisse'!$A$2:$J$101,4,FALSE),""))</f>
        <v/>
      </c>
      <c r="F70" s="13">
        <f>IF($B70="","",IFERROR(IF(COUNTIFS('Mietverhältnisse'!$A$2:$A$101,$B70,'Mietverhältnisse'!$E$2:$E$101,"&lt;&gt;")=0,"",VLOOKUP($B70,'Mietverhältnisse'!$A$2:$J$101,5,FALSE)),""))</f>
        <v/>
      </c>
      <c r="G70" s="11"/>
      <c r="H70" s="14">
        <f>IF($B70="","",IFERROR(VLOOKUP($B70,'Mietverhältnisse'!$A$2:$J$101,6,FALSE)+VLOOKUP($B70,'Mietverhältnisse'!$A$2:$J$101,7,FALSE),""))</f>
        <v/>
      </c>
      <c r="I70" s="11"/>
      <c r="J70" s="14">
        <f>IF(OR($G70="",$I70=""),"",MAX($G70-$I70,0))</f>
        <v/>
      </c>
      <c r="K70" s="14">
        <f>IF(OR($G70="",$I70=""),"",$I70-$G70)</f>
        <v/>
      </c>
      <c r="L70" s="15">
        <f>IF(COUNTA($A70:$B70,$G70,$I70,$O70)=0,"",IF($A70="","Prüfbedürftig: Monat fehlt",IF($B70="","Prüfbedürftig: ID fehlt",IF($C70="Prüfbedürftig: ID fehlt","Prüfbedürftig: ID fehlt",IF(OR($A70&lt;$E70,AND($F70&lt;&gt;"",$A70&gt;$F70)),"Prüfbedürftig: außerhalb Vertragslaufzeit","OK")))))</f>
        <v/>
      </c>
      <c r="M70" s="15">
        <f>IF(COUNTA($A70:$B70,$G70,$I70,$O70)=0,"",IF($L70&lt;&gt;"OK",$L70,IF(OR($G70="",$I70=""),"Zahlungsangaben unvollständig",IF($I70&lt;$G70,"Offener Betrag","Vollständig erfasst"))))</f>
        <v/>
      </c>
      <c r="N70" s="15">
        <f>IF(OR($G70="",$I70=""),"",IF($I70=0,"0 € bestätigt: keine Zahlung",IF($I70&gt;$G70,"Überzahlung","")))</f>
        <v/>
      </c>
      <c r="O70" s="8"/>
    </row>
    <row r="71" spans="1:15">
      <c r="A71" s="10"/>
      <c r="B71" s="8"/>
      <c r="C71" s="12">
        <f>IF($B71="","",IFERROR(VLOOKUP($B71,'Mietverhältnisse'!$A$2:$J$101,2,FALSE),"Prüfbedürftig: ID fehlt"))</f>
        <v/>
      </c>
      <c r="D71" s="12">
        <f>IF($B71="","",IFERROR(VLOOKUP($B71,'Mietverhältnisse'!$A$2:$J$101,3,FALSE),""))</f>
        <v/>
      </c>
      <c r="E71" s="13">
        <f>IF($B71="","",IFERROR(VLOOKUP($B71,'Mietverhältnisse'!$A$2:$J$101,4,FALSE),""))</f>
        <v/>
      </c>
      <c r="F71" s="13">
        <f>IF($B71="","",IFERROR(IF(COUNTIFS('Mietverhältnisse'!$A$2:$A$101,$B71,'Mietverhältnisse'!$E$2:$E$101,"&lt;&gt;")=0,"",VLOOKUP($B71,'Mietverhältnisse'!$A$2:$J$101,5,FALSE)),""))</f>
        <v/>
      </c>
      <c r="G71" s="11"/>
      <c r="H71" s="14">
        <f>IF($B71="","",IFERROR(VLOOKUP($B71,'Mietverhältnisse'!$A$2:$J$101,6,FALSE)+VLOOKUP($B71,'Mietverhältnisse'!$A$2:$J$101,7,FALSE),""))</f>
        <v/>
      </c>
      <c r="I71" s="11"/>
      <c r="J71" s="14">
        <f>IF(OR($G71="",$I71=""),"",MAX($G71-$I71,0))</f>
        <v/>
      </c>
      <c r="K71" s="14">
        <f>IF(OR($G71="",$I71=""),"",$I71-$G71)</f>
        <v/>
      </c>
      <c r="L71" s="15">
        <f>IF(COUNTA($A71:$B71,$G71,$I71,$O71)=0,"",IF($A71="","Prüfbedürftig: Monat fehlt",IF($B71="","Prüfbedürftig: ID fehlt",IF($C71="Prüfbedürftig: ID fehlt","Prüfbedürftig: ID fehlt",IF(OR($A71&lt;$E71,AND($F71&lt;&gt;"",$A71&gt;$F71)),"Prüfbedürftig: außerhalb Vertragslaufzeit","OK")))))</f>
        <v/>
      </c>
      <c r="M71" s="15">
        <f>IF(COUNTA($A71:$B71,$G71,$I71,$O71)=0,"",IF($L71&lt;&gt;"OK",$L71,IF(OR($G71="",$I71=""),"Zahlungsangaben unvollständig",IF($I71&lt;$G71,"Offener Betrag","Vollständig erfasst"))))</f>
        <v/>
      </c>
      <c r="N71" s="15">
        <f>IF(OR($G71="",$I71=""),"",IF($I71=0,"0 € bestätigt: keine Zahlung",IF($I71&gt;$G71,"Überzahlung","")))</f>
        <v/>
      </c>
      <c r="O71" s="8"/>
    </row>
    <row r="72" spans="1:15">
      <c r="A72" s="10"/>
      <c r="B72" s="8"/>
      <c r="C72" s="12">
        <f>IF($B72="","",IFERROR(VLOOKUP($B72,'Mietverhältnisse'!$A$2:$J$101,2,FALSE),"Prüfbedürftig: ID fehlt"))</f>
        <v/>
      </c>
      <c r="D72" s="12">
        <f>IF($B72="","",IFERROR(VLOOKUP($B72,'Mietverhältnisse'!$A$2:$J$101,3,FALSE),""))</f>
        <v/>
      </c>
      <c r="E72" s="13">
        <f>IF($B72="","",IFERROR(VLOOKUP($B72,'Mietverhältnisse'!$A$2:$J$101,4,FALSE),""))</f>
        <v/>
      </c>
      <c r="F72" s="13">
        <f>IF($B72="","",IFERROR(IF(COUNTIFS('Mietverhältnisse'!$A$2:$A$101,$B72,'Mietverhältnisse'!$E$2:$E$101,"&lt;&gt;")=0,"",VLOOKUP($B72,'Mietverhältnisse'!$A$2:$J$101,5,FALSE)),""))</f>
        <v/>
      </c>
      <c r="G72" s="11"/>
      <c r="H72" s="14">
        <f>IF($B72="","",IFERROR(VLOOKUP($B72,'Mietverhältnisse'!$A$2:$J$101,6,FALSE)+VLOOKUP($B72,'Mietverhältnisse'!$A$2:$J$101,7,FALSE),""))</f>
        <v/>
      </c>
      <c r="I72" s="11"/>
      <c r="J72" s="14">
        <f>IF(OR($G72="",$I72=""),"",MAX($G72-$I72,0))</f>
        <v/>
      </c>
      <c r="K72" s="14">
        <f>IF(OR($G72="",$I72=""),"",$I72-$G72)</f>
        <v/>
      </c>
      <c r="L72" s="15">
        <f>IF(COUNTA($A72:$B72,$G72,$I72,$O72)=0,"",IF($A72="","Prüfbedürftig: Monat fehlt",IF($B72="","Prüfbedürftig: ID fehlt",IF($C72="Prüfbedürftig: ID fehlt","Prüfbedürftig: ID fehlt",IF(OR($A72&lt;$E72,AND($F72&lt;&gt;"",$A72&gt;$F72)),"Prüfbedürftig: außerhalb Vertragslaufzeit","OK")))))</f>
        <v/>
      </c>
      <c r="M72" s="15">
        <f>IF(COUNTA($A72:$B72,$G72,$I72,$O72)=0,"",IF($L72&lt;&gt;"OK",$L72,IF(OR($G72="",$I72=""),"Zahlungsangaben unvollständig",IF($I72&lt;$G72,"Offener Betrag","Vollständig erfasst"))))</f>
        <v/>
      </c>
      <c r="N72" s="15">
        <f>IF(OR($G72="",$I72=""),"",IF($I72=0,"0 € bestätigt: keine Zahlung",IF($I72&gt;$G72,"Überzahlung","")))</f>
        <v/>
      </c>
      <c r="O72" s="8"/>
    </row>
    <row r="73" spans="1:15">
      <c r="A73" s="10"/>
      <c r="B73" s="8"/>
      <c r="C73" s="12">
        <f>IF($B73="","",IFERROR(VLOOKUP($B73,'Mietverhältnisse'!$A$2:$J$101,2,FALSE),"Prüfbedürftig: ID fehlt"))</f>
        <v/>
      </c>
      <c r="D73" s="12">
        <f>IF($B73="","",IFERROR(VLOOKUP($B73,'Mietverhältnisse'!$A$2:$J$101,3,FALSE),""))</f>
        <v/>
      </c>
      <c r="E73" s="13">
        <f>IF($B73="","",IFERROR(VLOOKUP($B73,'Mietverhältnisse'!$A$2:$J$101,4,FALSE),""))</f>
        <v/>
      </c>
      <c r="F73" s="13">
        <f>IF($B73="","",IFERROR(IF(COUNTIFS('Mietverhältnisse'!$A$2:$A$101,$B73,'Mietverhältnisse'!$E$2:$E$101,"&lt;&gt;")=0,"",VLOOKUP($B73,'Mietverhältnisse'!$A$2:$J$101,5,FALSE)),""))</f>
        <v/>
      </c>
      <c r="G73" s="11"/>
      <c r="H73" s="14">
        <f>IF($B73="","",IFERROR(VLOOKUP($B73,'Mietverhältnisse'!$A$2:$J$101,6,FALSE)+VLOOKUP($B73,'Mietverhältnisse'!$A$2:$J$101,7,FALSE),""))</f>
        <v/>
      </c>
      <c r="I73" s="11"/>
      <c r="J73" s="14">
        <f>IF(OR($G73="",$I73=""),"",MAX($G73-$I73,0))</f>
        <v/>
      </c>
      <c r="K73" s="14">
        <f>IF(OR($G73="",$I73=""),"",$I73-$G73)</f>
        <v/>
      </c>
      <c r="L73" s="15">
        <f>IF(COUNTA($A73:$B73,$G73,$I73,$O73)=0,"",IF($A73="","Prüfbedürftig: Monat fehlt",IF($B73="","Prüfbedürftig: ID fehlt",IF($C73="Prüfbedürftig: ID fehlt","Prüfbedürftig: ID fehlt",IF(OR($A73&lt;$E73,AND($F73&lt;&gt;"",$A73&gt;$F73)),"Prüfbedürftig: außerhalb Vertragslaufzeit","OK")))))</f>
        <v/>
      </c>
      <c r="M73" s="15">
        <f>IF(COUNTA($A73:$B73,$G73,$I73,$O73)=0,"",IF($L73&lt;&gt;"OK",$L73,IF(OR($G73="",$I73=""),"Zahlungsangaben unvollständig",IF($I73&lt;$G73,"Offener Betrag","Vollständig erfasst"))))</f>
        <v/>
      </c>
      <c r="N73" s="15">
        <f>IF(OR($G73="",$I73=""),"",IF($I73=0,"0 € bestätigt: keine Zahlung",IF($I73&gt;$G73,"Überzahlung","")))</f>
        <v/>
      </c>
      <c r="O73" s="8"/>
    </row>
    <row r="74" spans="1:15">
      <c r="A74" s="10"/>
      <c r="B74" s="8"/>
      <c r="C74" s="12">
        <f>IF($B74="","",IFERROR(VLOOKUP($B74,'Mietverhältnisse'!$A$2:$J$101,2,FALSE),"Prüfbedürftig: ID fehlt"))</f>
        <v/>
      </c>
      <c r="D74" s="12">
        <f>IF($B74="","",IFERROR(VLOOKUP($B74,'Mietverhältnisse'!$A$2:$J$101,3,FALSE),""))</f>
        <v/>
      </c>
      <c r="E74" s="13">
        <f>IF($B74="","",IFERROR(VLOOKUP($B74,'Mietverhältnisse'!$A$2:$J$101,4,FALSE),""))</f>
        <v/>
      </c>
      <c r="F74" s="13">
        <f>IF($B74="","",IFERROR(IF(COUNTIFS('Mietverhältnisse'!$A$2:$A$101,$B74,'Mietverhältnisse'!$E$2:$E$101,"&lt;&gt;")=0,"",VLOOKUP($B74,'Mietverhältnisse'!$A$2:$J$101,5,FALSE)),""))</f>
        <v/>
      </c>
      <c r="G74" s="11"/>
      <c r="H74" s="14">
        <f>IF($B74="","",IFERROR(VLOOKUP($B74,'Mietverhältnisse'!$A$2:$J$101,6,FALSE)+VLOOKUP($B74,'Mietverhältnisse'!$A$2:$J$101,7,FALSE),""))</f>
        <v/>
      </c>
      <c r="I74" s="11"/>
      <c r="J74" s="14">
        <f>IF(OR($G74="",$I74=""),"",MAX($G74-$I74,0))</f>
        <v/>
      </c>
      <c r="K74" s="14">
        <f>IF(OR($G74="",$I74=""),"",$I74-$G74)</f>
        <v/>
      </c>
      <c r="L74" s="15">
        <f>IF(COUNTA($A74:$B74,$G74,$I74,$O74)=0,"",IF($A74="","Prüfbedürftig: Monat fehlt",IF($B74="","Prüfbedürftig: ID fehlt",IF($C74="Prüfbedürftig: ID fehlt","Prüfbedürftig: ID fehlt",IF(OR($A74&lt;$E74,AND($F74&lt;&gt;"",$A74&gt;$F74)),"Prüfbedürftig: außerhalb Vertragslaufzeit","OK")))))</f>
        <v/>
      </c>
      <c r="M74" s="15">
        <f>IF(COUNTA($A74:$B74,$G74,$I74,$O74)=0,"",IF($L74&lt;&gt;"OK",$L74,IF(OR($G74="",$I74=""),"Zahlungsangaben unvollständig",IF($I74&lt;$G74,"Offener Betrag","Vollständig erfasst"))))</f>
        <v/>
      </c>
      <c r="N74" s="15">
        <f>IF(OR($G74="",$I74=""),"",IF($I74=0,"0 € bestätigt: keine Zahlung",IF($I74&gt;$G74,"Überzahlung","")))</f>
        <v/>
      </c>
      <c r="O74" s="8"/>
    </row>
    <row r="75" spans="1:15">
      <c r="A75" s="10"/>
      <c r="B75" s="8"/>
      <c r="C75" s="12">
        <f>IF($B75="","",IFERROR(VLOOKUP($B75,'Mietverhältnisse'!$A$2:$J$101,2,FALSE),"Prüfbedürftig: ID fehlt"))</f>
        <v/>
      </c>
      <c r="D75" s="12">
        <f>IF($B75="","",IFERROR(VLOOKUP($B75,'Mietverhältnisse'!$A$2:$J$101,3,FALSE),""))</f>
        <v/>
      </c>
      <c r="E75" s="13">
        <f>IF($B75="","",IFERROR(VLOOKUP($B75,'Mietverhältnisse'!$A$2:$J$101,4,FALSE),""))</f>
        <v/>
      </c>
      <c r="F75" s="13">
        <f>IF($B75="","",IFERROR(IF(COUNTIFS('Mietverhältnisse'!$A$2:$A$101,$B75,'Mietverhältnisse'!$E$2:$E$101,"&lt;&gt;")=0,"",VLOOKUP($B75,'Mietverhältnisse'!$A$2:$J$101,5,FALSE)),""))</f>
        <v/>
      </c>
      <c r="G75" s="11"/>
      <c r="H75" s="14">
        <f>IF($B75="","",IFERROR(VLOOKUP($B75,'Mietverhältnisse'!$A$2:$J$101,6,FALSE)+VLOOKUP($B75,'Mietverhältnisse'!$A$2:$J$101,7,FALSE),""))</f>
        <v/>
      </c>
      <c r="I75" s="11"/>
      <c r="J75" s="14">
        <f>IF(OR($G75="",$I75=""),"",MAX($G75-$I75,0))</f>
        <v/>
      </c>
      <c r="K75" s="14">
        <f>IF(OR($G75="",$I75=""),"",$I75-$G75)</f>
        <v/>
      </c>
      <c r="L75" s="15">
        <f>IF(COUNTA($A75:$B75,$G75,$I75,$O75)=0,"",IF($A75="","Prüfbedürftig: Monat fehlt",IF($B75="","Prüfbedürftig: ID fehlt",IF($C75="Prüfbedürftig: ID fehlt","Prüfbedürftig: ID fehlt",IF(OR($A75&lt;$E75,AND($F75&lt;&gt;"",$A75&gt;$F75)),"Prüfbedürftig: außerhalb Vertragslaufzeit","OK")))))</f>
        <v/>
      </c>
      <c r="M75" s="15">
        <f>IF(COUNTA($A75:$B75,$G75,$I75,$O75)=0,"",IF($L75&lt;&gt;"OK",$L75,IF(OR($G75="",$I75=""),"Zahlungsangaben unvollständig",IF($I75&lt;$G75,"Offener Betrag","Vollständig erfasst"))))</f>
        <v/>
      </c>
      <c r="N75" s="15">
        <f>IF(OR($G75="",$I75=""),"",IF($I75=0,"0 € bestätigt: keine Zahlung",IF($I75&gt;$G75,"Überzahlung","")))</f>
        <v/>
      </c>
      <c r="O75" s="8"/>
    </row>
    <row r="76" spans="1:15">
      <c r="A76" s="10"/>
      <c r="B76" s="8"/>
      <c r="C76" s="12">
        <f>IF($B76="","",IFERROR(VLOOKUP($B76,'Mietverhältnisse'!$A$2:$J$101,2,FALSE),"Prüfbedürftig: ID fehlt"))</f>
        <v/>
      </c>
      <c r="D76" s="12">
        <f>IF($B76="","",IFERROR(VLOOKUP($B76,'Mietverhältnisse'!$A$2:$J$101,3,FALSE),""))</f>
        <v/>
      </c>
      <c r="E76" s="13">
        <f>IF($B76="","",IFERROR(VLOOKUP($B76,'Mietverhältnisse'!$A$2:$J$101,4,FALSE),""))</f>
        <v/>
      </c>
      <c r="F76" s="13">
        <f>IF($B76="","",IFERROR(IF(COUNTIFS('Mietverhältnisse'!$A$2:$A$101,$B76,'Mietverhältnisse'!$E$2:$E$101,"&lt;&gt;")=0,"",VLOOKUP($B76,'Mietverhältnisse'!$A$2:$J$101,5,FALSE)),""))</f>
        <v/>
      </c>
      <c r="G76" s="11"/>
      <c r="H76" s="14">
        <f>IF($B76="","",IFERROR(VLOOKUP($B76,'Mietverhältnisse'!$A$2:$J$101,6,FALSE)+VLOOKUP($B76,'Mietverhältnisse'!$A$2:$J$101,7,FALSE),""))</f>
        <v/>
      </c>
      <c r="I76" s="11"/>
      <c r="J76" s="14">
        <f>IF(OR($G76="",$I76=""),"",MAX($G76-$I76,0))</f>
        <v/>
      </c>
      <c r="K76" s="14">
        <f>IF(OR($G76="",$I76=""),"",$I76-$G76)</f>
        <v/>
      </c>
      <c r="L76" s="15">
        <f>IF(COUNTA($A76:$B76,$G76,$I76,$O76)=0,"",IF($A76="","Prüfbedürftig: Monat fehlt",IF($B76="","Prüfbedürftig: ID fehlt",IF($C76="Prüfbedürftig: ID fehlt","Prüfbedürftig: ID fehlt",IF(OR($A76&lt;$E76,AND($F76&lt;&gt;"",$A76&gt;$F76)),"Prüfbedürftig: außerhalb Vertragslaufzeit","OK")))))</f>
        <v/>
      </c>
      <c r="M76" s="15">
        <f>IF(COUNTA($A76:$B76,$G76,$I76,$O76)=0,"",IF($L76&lt;&gt;"OK",$L76,IF(OR($G76="",$I76=""),"Zahlungsangaben unvollständig",IF($I76&lt;$G76,"Offener Betrag","Vollständig erfasst"))))</f>
        <v/>
      </c>
      <c r="N76" s="15">
        <f>IF(OR($G76="",$I76=""),"",IF($I76=0,"0 € bestätigt: keine Zahlung",IF($I76&gt;$G76,"Überzahlung","")))</f>
        <v/>
      </c>
      <c r="O76" s="8"/>
    </row>
    <row r="77" spans="1:15">
      <c r="A77" s="10"/>
      <c r="B77" s="8"/>
      <c r="C77" s="12">
        <f>IF($B77="","",IFERROR(VLOOKUP($B77,'Mietverhältnisse'!$A$2:$J$101,2,FALSE),"Prüfbedürftig: ID fehlt"))</f>
        <v/>
      </c>
      <c r="D77" s="12">
        <f>IF($B77="","",IFERROR(VLOOKUP($B77,'Mietverhältnisse'!$A$2:$J$101,3,FALSE),""))</f>
        <v/>
      </c>
      <c r="E77" s="13">
        <f>IF($B77="","",IFERROR(VLOOKUP($B77,'Mietverhältnisse'!$A$2:$J$101,4,FALSE),""))</f>
        <v/>
      </c>
      <c r="F77" s="13">
        <f>IF($B77="","",IFERROR(IF(COUNTIFS('Mietverhältnisse'!$A$2:$A$101,$B77,'Mietverhältnisse'!$E$2:$E$101,"&lt;&gt;")=0,"",VLOOKUP($B77,'Mietverhältnisse'!$A$2:$J$101,5,FALSE)),""))</f>
        <v/>
      </c>
      <c r="G77" s="11"/>
      <c r="H77" s="14">
        <f>IF($B77="","",IFERROR(VLOOKUP($B77,'Mietverhältnisse'!$A$2:$J$101,6,FALSE)+VLOOKUP($B77,'Mietverhältnisse'!$A$2:$J$101,7,FALSE),""))</f>
        <v/>
      </c>
      <c r="I77" s="11"/>
      <c r="J77" s="14">
        <f>IF(OR($G77="",$I77=""),"",MAX($G77-$I77,0))</f>
        <v/>
      </c>
      <c r="K77" s="14">
        <f>IF(OR($G77="",$I77=""),"",$I77-$G77)</f>
        <v/>
      </c>
      <c r="L77" s="15">
        <f>IF(COUNTA($A77:$B77,$G77,$I77,$O77)=0,"",IF($A77="","Prüfbedürftig: Monat fehlt",IF($B77="","Prüfbedürftig: ID fehlt",IF($C77="Prüfbedürftig: ID fehlt","Prüfbedürftig: ID fehlt",IF(OR($A77&lt;$E77,AND($F77&lt;&gt;"",$A77&gt;$F77)),"Prüfbedürftig: außerhalb Vertragslaufzeit","OK")))))</f>
        <v/>
      </c>
      <c r="M77" s="15">
        <f>IF(COUNTA($A77:$B77,$G77,$I77,$O77)=0,"",IF($L77&lt;&gt;"OK",$L77,IF(OR($G77="",$I77=""),"Zahlungsangaben unvollständig",IF($I77&lt;$G77,"Offener Betrag","Vollständig erfasst"))))</f>
        <v/>
      </c>
      <c r="N77" s="15">
        <f>IF(OR($G77="",$I77=""),"",IF($I77=0,"0 € bestätigt: keine Zahlung",IF($I77&gt;$G77,"Überzahlung","")))</f>
        <v/>
      </c>
      <c r="O77" s="8"/>
    </row>
    <row r="78" spans="1:15">
      <c r="A78" s="10"/>
      <c r="B78" s="8"/>
      <c r="C78" s="12">
        <f>IF($B78="","",IFERROR(VLOOKUP($B78,'Mietverhältnisse'!$A$2:$J$101,2,FALSE),"Prüfbedürftig: ID fehlt"))</f>
        <v/>
      </c>
      <c r="D78" s="12">
        <f>IF($B78="","",IFERROR(VLOOKUP($B78,'Mietverhältnisse'!$A$2:$J$101,3,FALSE),""))</f>
        <v/>
      </c>
      <c r="E78" s="13">
        <f>IF($B78="","",IFERROR(VLOOKUP($B78,'Mietverhältnisse'!$A$2:$J$101,4,FALSE),""))</f>
        <v/>
      </c>
      <c r="F78" s="13">
        <f>IF($B78="","",IFERROR(IF(COUNTIFS('Mietverhältnisse'!$A$2:$A$101,$B78,'Mietverhältnisse'!$E$2:$E$101,"&lt;&gt;")=0,"",VLOOKUP($B78,'Mietverhältnisse'!$A$2:$J$101,5,FALSE)),""))</f>
        <v/>
      </c>
      <c r="G78" s="11"/>
      <c r="H78" s="14">
        <f>IF($B78="","",IFERROR(VLOOKUP($B78,'Mietverhältnisse'!$A$2:$J$101,6,FALSE)+VLOOKUP($B78,'Mietverhältnisse'!$A$2:$J$101,7,FALSE),""))</f>
        <v/>
      </c>
      <c r="I78" s="11"/>
      <c r="J78" s="14">
        <f>IF(OR($G78="",$I78=""),"",MAX($G78-$I78,0))</f>
        <v/>
      </c>
      <c r="K78" s="14">
        <f>IF(OR($G78="",$I78=""),"",$I78-$G78)</f>
        <v/>
      </c>
      <c r="L78" s="15">
        <f>IF(COUNTA($A78:$B78,$G78,$I78,$O78)=0,"",IF($A78="","Prüfbedürftig: Monat fehlt",IF($B78="","Prüfbedürftig: ID fehlt",IF($C78="Prüfbedürftig: ID fehlt","Prüfbedürftig: ID fehlt",IF(OR($A78&lt;$E78,AND($F78&lt;&gt;"",$A78&gt;$F78)),"Prüfbedürftig: außerhalb Vertragslaufzeit","OK")))))</f>
        <v/>
      </c>
      <c r="M78" s="15">
        <f>IF(COUNTA($A78:$B78,$G78,$I78,$O78)=0,"",IF($L78&lt;&gt;"OK",$L78,IF(OR($G78="",$I78=""),"Zahlungsangaben unvollständig",IF($I78&lt;$G78,"Offener Betrag","Vollständig erfasst"))))</f>
        <v/>
      </c>
      <c r="N78" s="15">
        <f>IF(OR($G78="",$I78=""),"",IF($I78=0,"0 € bestätigt: keine Zahlung",IF($I78&gt;$G78,"Überzahlung","")))</f>
        <v/>
      </c>
      <c r="O78" s="8"/>
    </row>
    <row r="79" spans="1:15">
      <c r="A79" s="10"/>
      <c r="B79" s="8"/>
      <c r="C79" s="12">
        <f>IF($B79="","",IFERROR(VLOOKUP($B79,'Mietverhältnisse'!$A$2:$J$101,2,FALSE),"Prüfbedürftig: ID fehlt"))</f>
        <v/>
      </c>
      <c r="D79" s="12">
        <f>IF($B79="","",IFERROR(VLOOKUP($B79,'Mietverhältnisse'!$A$2:$J$101,3,FALSE),""))</f>
        <v/>
      </c>
      <c r="E79" s="13">
        <f>IF($B79="","",IFERROR(VLOOKUP($B79,'Mietverhältnisse'!$A$2:$J$101,4,FALSE),""))</f>
        <v/>
      </c>
      <c r="F79" s="13">
        <f>IF($B79="","",IFERROR(IF(COUNTIFS('Mietverhältnisse'!$A$2:$A$101,$B79,'Mietverhältnisse'!$E$2:$E$101,"&lt;&gt;")=0,"",VLOOKUP($B79,'Mietverhältnisse'!$A$2:$J$101,5,FALSE)),""))</f>
        <v/>
      </c>
      <c r="G79" s="11"/>
      <c r="H79" s="14">
        <f>IF($B79="","",IFERROR(VLOOKUP($B79,'Mietverhältnisse'!$A$2:$J$101,6,FALSE)+VLOOKUP($B79,'Mietverhältnisse'!$A$2:$J$101,7,FALSE),""))</f>
        <v/>
      </c>
      <c r="I79" s="11"/>
      <c r="J79" s="14">
        <f>IF(OR($G79="",$I79=""),"",MAX($G79-$I79,0))</f>
        <v/>
      </c>
      <c r="K79" s="14">
        <f>IF(OR($G79="",$I79=""),"",$I79-$G79)</f>
        <v/>
      </c>
      <c r="L79" s="15">
        <f>IF(COUNTA($A79:$B79,$G79,$I79,$O79)=0,"",IF($A79="","Prüfbedürftig: Monat fehlt",IF($B79="","Prüfbedürftig: ID fehlt",IF($C79="Prüfbedürftig: ID fehlt","Prüfbedürftig: ID fehlt",IF(OR($A79&lt;$E79,AND($F79&lt;&gt;"",$A79&gt;$F79)),"Prüfbedürftig: außerhalb Vertragslaufzeit","OK")))))</f>
        <v/>
      </c>
      <c r="M79" s="15">
        <f>IF(COUNTA($A79:$B79,$G79,$I79,$O79)=0,"",IF($L79&lt;&gt;"OK",$L79,IF(OR($G79="",$I79=""),"Zahlungsangaben unvollständig",IF($I79&lt;$G79,"Offener Betrag","Vollständig erfasst"))))</f>
        <v/>
      </c>
      <c r="N79" s="15">
        <f>IF(OR($G79="",$I79=""),"",IF($I79=0,"0 € bestätigt: keine Zahlung",IF($I79&gt;$G79,"Überzahlung","")))</f>
        <v/>
      </c>
      <c r="O79" s="8"/>
    </row>
    <row r="80" spans="1:15">
      <c r="A80" s="10"/>
      <c r="B80" s="8"/>
      <c r="C80" s="12">
        <f>IF($B80="","",IFERROR(VLOOKUP($B80,'Mietverhältnisse'!$A$2:$J$101,2,FALSE),"Prüfbedürftig: ID fehlt"))</f>
        <v/>
      </c>
      <c r="D80" s="12">
        <f>IF($B80="","",IFERROR(VLOOKUP($B80,'Mietverhältnisse'!$A$2:$J$101,3,FALSE),""))</f>
        <v/>
      </c>
      <c r="E80" s="13">
        <f>IF($B80="","",IFERROR(VLOOKUP($B80,'Mietverhältnisse'!$A$2:$J$101,4,FALSE),""))</f>
        <v/>
      </c>
      <c r="F80" s="13">
        <f>IF($B80="","",IFERROR(IF(COUNTIFS('Mietverhältnisse'!$A$2:$A$101,$B80,'Mietverhältnisse'!$E$2:$E$101,"&lt;&gt;")=0,"",VLOOKUP($B80,'Mietverhältnisse'!$A$2:$J$101,5,FALSE)),""))</f>
        <v/>
      </c>
      <c r="G80" s="11"/>
      <c r="H80" s="14">
        <f>IF($B80="","",IFERROR(VLOOKUP($B80,'Mietverhältnisse'!$A$2:$J$101,6,FALSE)+VLOOKUP($B80,'Mietverhältnisse'!$A$2:$J$101,7,FALSE),""))</f>
        <v/>
      </c>
      <c r="I80" s="11"/>
      <c r="J80" s="14">
        <f>IF(OR($G80="",$I80=""),"",MAX($G80-$I80,0))</f>
        <v/>
      </c>
      <c r="K80" s="14">
        <f>IF(OR($G80="",$I80=""),"",$I80-$G80)</f>
        <v/>
      </c>
      <c r="L80" s="15">
        <f>IF(COUNTA($A80:$B80,$G80,$I80,$O80)=0,"",IF($A80="","Prüfbedürftig: Monat fehlt",IF($B80="","Prüfbedürftig: ID fehlt",IF($C80="Prüfbedürftig: ID fehlt","Prüfbedürftig: ID fehlt",IF(OR($A80&lt;$E80,AND($F80&lt;&gt;"",$A80&gt;$F80)),"Prüfbedürftig: außerhalb Vertragslaufzeit","OK")))))</f>
        <v/>
      </c>
      <c r="M80" s="15">
        <f>IF(COUNTA($A80:$B80,$G80,$I80,$O80)=0,"",IF($L80&lt;&gt;"OK",$L80,IF(OR($G80="",$I80=""),"Zahlungsangaben unvollständig",IF($I80&lt;$G80,"Offener Betrag","Vollständig erfasst"))))</f>
        <v/>
      </c>
      <c r="N80" s="15">
        <f>IF(OR($G80="",$I80=""),"",IF($I80=0,"0 € bestätigt: keine Zahlung",IF($I80&gt;$G80,"Überzahlung","")))</f>
        <v/>
      </c>
      <c r="O80" s="8"/>
    </row>
    <row r="81" spans="1:15">
      <c r="A81" s="10"/>
      <c r="B81" s="8"/>
      <c r="C81" s="12">
        <f>IF($B81="","",IFERROR(VLOOKUP($B81,'Mietverhältnisse'!$A$2:$J$101,2,FALSE),"Prüfbedürftig: ID fehlt"))</f>
        <v/>
      </c>
      <c r="D81" s="12">
        <f>IF($B81="","",IFERROR(VLOOKUP($B81,'Mietverhältnisse'!$A$2:$J$101,3,FALSE),""))</f>
        <v/>
      </c>
      <c r="E81" s="13">
        <f>IF($B81="","",IFERROR(VLOOKUP($B81,'Mietverhältnisse'!$A$2:$J$101,4,FALSE),""))</f>
        <v/>
      </c>
      <c r="F81" s="13">
        <f>IF($B81="","",IFERROR(IF(COUNTIFS('Mietverhältnisse'!$A$2:$A$101,$B81,'Mietverhältnisse'!$E$2:$E$101,"&lt;&gt;")=0,"",VLOOKUP($B81,'Mietverhältnisse'!$A$2:$J$101,5,FALSE)),""))</f>
        <v/>
      </c>
      <c r="G81" s="11"/>
      <c r="H81" s="14">
        <f>IF($B81="","",IFERROR(VLOOKUP($B81,'Mietverhältnisse'!$A$2:$J$101,6,FALSE)+VLOOKUP($B81,'Mietverhältnisse'!$A$2:$J$101,7,FALSE),""))</f>
        <v/>
      </c>
      <c r="I81" s="11"/>
      <c r="J81" s="14">
        <f>IF(OR($G81="",$I81=""),"",MAX($G81-$I81,0))</f>
        <v/>
      </c>
      <c r="K81" s="14">
        <f>IF(OR($G81="",$I81=""),"",$I81-$G81)</f>
        <v/>
      </c>
      <c r="L81" s="15">
        <f>IF(COUNTA($A81:$B81,$G81,$I81,$O81)=0,"",IF($A81="","Prüfbedürftig: Monat fehlt",IF($B81="","Prüfbedürftig: ID fehlt",IF($C81="Prüfbedürftig: ID fehlt","Prüfbedürftig: ID fehlt",IF(OR($A81&lt;$E81,AND($F81&lt;&gt;"",$A81&gt;$F81)),"Prüfbedürftig: außerhalb Vertragslaufzeit","OK")))))</f>
        <v/>
      </c>
      <c r="M81" s="15">
        <f>IF(COUNTA($A81:$B81,$G81,$I81,$O81)=0,"",IF($L81&lt;&gt;"OK",$L81,IF(OR($G81="",$I81=""),"Zahlungsangaben unvollständig",IF($I81&lt;$G81,"Offener Betrag","Vollständig erfasst"))))</f>
        <v/>
      </c>
      <c r="N81" s="15">
        <f>IF(OR($G81="",$I81=""),"",IF($I81=0,"0 € bestätigt: keine Zahlung",IF($I81&gt;$G81,"Überzahlung","")))</f>
        <v/>
      </c>
      <c r="O81" s="8"/>
    </row>
    <row r="82" spans="1:15">
      <c r="A82" s="10"/>
      <c r="B82" s="8"/>
      <c r="C82" s="12">
        <f>IF($B82="","",IFERROR(VLOOKUP($B82,'Mietverhältnisse'!$A$2:$J$101,2,FALSE),"Prüfbedürftig: ID fehlt"))</f>
        <v/>
      </c>
      <c r="D82" s="12">
        <f>IF($B82="","",IFERROR(VLOOKUP($B82,'Mietverhältnisse'!$A$2:$J$101,3,FALSE),""))</f>
        <v/>
      </c>
      <c r="E82" s="13">
        <f>IF($B82="","",IFERROR(VLOOKUP($B82,'Mietverhältnisse'!$A$2:$J$101,4,FALSE),""))</f>
        <v/>
      </c>
      <c r="F82" s="13">
        <f>IF($B82="","",IFERROR(IF(COUNTIFS('Mietverhältnisse'!$A$2:$A$101,$B82,'Mietverhältnisse'!$E$2:$E$101,"&lt;&gt;")=0,"",VLOOKUP($B82,'Mietverhältnisse'!$A$2:$J$101,5,FALSE)),""))</f>
        <v/>
      </c>
      <c r="G82" s="11"/>
      <c r="H82" s="14">
        <f>IF($B82="","",IFERROR(VLOOKUP($B82,'Mietverhältnisse'!$A$2:$J$101,6,FALSE)+VLOOKUP($B82,'Mietverhältnisse'!$A$2:$J$101,7,FALSE),""))</f>
        <v/>
      </c>
      <c r="I82" s="11"/>
      <c r="J82" s="14">
        <f>IF(OR($G82="",$I82=""),"",MAX($G82-$I82,0))</f>
        <v/>
      </c>
      <c r="K82" s="14">
        <f>IF(OR($G82="",$I82=""),"",$I82-$G82)</f>
        <v/>
      </c>
      <c r="L82" s="15">
        <f>IF(COUNTA($A82:$B82,$G82,$I82,$O82)=0,"",IF($A82="","Prüfbedürftig: Monat fehlt",IF($B82="","Prüfbedürftig: ID fehlt",IF($C82="Prüfbedürftig: ID fehlt","Prüfbedürftig: ID fehlt",IF(OR($A82&lt;$E82,AND($F82&lt;&gt;"",$A82&gt;$F82)),"Prüfbedürftig: außerhalb Vertragslaufzeit","OK")))))</f>
        <v/>
      </c>
      <c r="M82" s="15">
        <f>IF(COUNTA($A82:$B82,$G82,$I82,$O82)=0,"",IF($L82&lt;&gt;"OK",$L82,IF(OR($G82="",$I82=""),"Zahlungsangaben unvollständig",IF($I82&lt;$G82,"Offener Betrag","Vollständig erfasst"))))</f>
        <v/>
      </c>
      <c r="N82" s="15">
        <f>IF(OR($G82="",$I82=""),"",IF($I82=0,"0 € bestätigt: keine Zahlung",IF($I82&gt;$G82,"Überzahlung","")))</f>
        <v/>
      </c>
      <c r="O82" s="8"/>
    </row>
    <row r="83" spans="1:15">
      <c r="A83" s="10"/>
      <c r="B83" s="8"/>
      <c r="C83" s="12">
        <f>IF($B83="","",IFERROR(VLOOKUP($B83,'Mietverhältnisse'!$A$2:$J$101,2,FALSE),"Prüfbedürftig: ID fehlt"))</f>
        <v/>
      </c>
      <c r="D83" s="12">
        <f>IF($B83="","",IFERROR(VLOOKUP($B83,'Mietverhältnisse'!$A$2:$J$101,3,FALSE),""))</f>
        <v/>
      </c>
      <c r="E83" s="13">
        <f>IF($B83="","",IFERROR(VLOOKUP($B83,'Mietverhältnisse'!$A$2:$J$101,4,FALSE),""))</f>
        <v/>
      </c>
      <c r="F83" s="13">
        <f>IF($B83="","",IFERROR(IF(COUNTIFS('Mietverhältnisse'!$A$2:$A$101,$B83,'Mietverhältnisse'!$E$2:$E$101,"&lt;&gt;")=0,"",VLOOKUP($B83,'Mietverhältnisse'!$A$2:$J$101,5,FALSE)),""))</f>
        <v/>
      </c>
      <c r="G83" s="11"/>
      <c r="H83" s="14">
        <f>IF($B83="","",IFERROR(VLOOKUP($B83,'Mietverhältnisse'!$A$2:$J$101,6,FALSE)+VLOOKUP($B83,'Mietverhältnisse'!$A$2:$J$101,7,FALSE),""))</f>
        <v/>
      </c>
      <c r="I83" s="11"/>
      <c r="J83" s="14">
        <f>IF(OR($G83="",$I83=""),"",MAX($G83-$I83,0))</f>
        <v/>
      </c>
      <c r="K83" s="14">
        <f>IF(OR($G83="",$I83=""),"",$I83-$G83)</f>
        <v/>
      </c>
      <c r="L83" s="15">
        <f>IF(COUNTA($A83:$B83,$G83,$I83,$O83)=0,"",IF($A83="","Prüfbedürftig: Monat fehlt",IF($B83="","Prüfbedürftig: ID fehlt",IF($C83="Prüfbedürftig: ID fehlt","Prüfbedürftig: ID fehlt",IF(OR($A83&lt;$E83,AND($F83&lt;&gt;"",$A83&gt;$F83)),"Prüfbedürftig: außerhalb Vertragslaufzeit","OK")))))</f>
        <v/>
      </c>
      <c r="M83" s="15">
        <f>IF(COUNTA($A83:$B83,$G83,$I83,$O83)=0,"",IF($L83&lt;&gt;"OK",$L83,IF(OR($G83="",$I83=""),"Zahlungsangaben unvollständig",IF($I83&lt;$G83,"Offener Betrag","Vollständig erfasst"))))</f>
        <v/>
      </c>
      <c r="N83" s="15">
        <f>IF(OR($G83="",$I83=""),"",IF($I83=0,"0 € bestätigt: keine Zahlung",IF($I83&gt;$G83,"Überzahlung","")))</f>
        <v/>
      </c>
      <c r="O83" s="8"/>
    </row>
    <row r="84" spans="1:15">
      <c r="A84" s="10"/>
      <c r="B84" s="8"/>
      <c r="C84" s="12">
        <f>IF($B84="","",IFERROR(VLOOKUP($B84,'Mietverhältnisse'!$A$2:$J$101,2,FALSE),"Prüfbedürftig: ID fehlt"))</f>
        <v/>
      </c>
      <c r="D84" s="12">
        <f>IF($B84="","",IFERROR(VLOOKUP($B84,'Mietverhältnisse'!$A$2:$J$101,3,FALSE),""))</f>
        <v/>
      </c>
      <c r="E84" s="13">
        <f>IF($B84="","",IFERROR(VLOOKUP($B84,'Mietverhältnisse'!$A$2:$J$101,4,FALSE),""))</f>
        <v/>
      </c>
      <c r="F84" s="13">
        <f>IF($B84="","",IFERROR(IF(COUNTIFS('Mietverhältnisse'!$A$2:$A$101,$B84,'Mietverhältnisse'!$E$2:$E$101,"&lt;&gt;")=0,"",VLOOKUP($B84,'Mietverhältnisse'!$A$2:$J$101,5,FALSE)),""))</f>
        <v/>
      </c>
      <c r="G84" s="11"/>
      <c r="H84" s="14">
        <f>IF($B84="","",IFERROR(VLOOKUP($B84,'Mietverhältnisse'!$A$2:$J$101,6,FALSE)+VLOOKUP($B84,'Mietverhältnisse'!$A$2:$J$101,7,FALSE),""))</f>
        <v/>
      </c>
      <c r="I84" s="11"/>
      <c r="J84" s="14">
        <f>IF(OR($G84="",$I84=""),"",MAX($G84-$I84,0))</f>
        <v/>
      </c>
      <c r="K84" s="14">
        <f>IF(OR($G84="",$I84=""),"",$I84-$G84)</f>
        <v/>
      </c>
      <c r="L84" s="15">
        <f>IF(COUNTA($A84:$B84,$G84,$I84,$O84)=0,"",IF($A84="","Prüfbedürftig: Monat fehlt",IF($B84="","Prüfbedürftig: ID fehlt",IF($C84="Prüfbedürftig: ID fehlt","Prüfbedürftig: ID fehlt",IF(OR($A84&lt;$E84,AND($F84&lt;&gt;"",$A84&gt;$F84)),"Prüfbedürftig: außerhalb Vertragslaufzeit","OK")))))</f>
        <v/>
      </c>
      <c r="M84" s="15">
        <f>IF(COUNTA($A84:$B84,$G84,$I84,$O84)=0,"",IF($L84&lt;&gt;"OK",$L84,IF(OR($G84="",$I84=""),"Zahlungsangaben unvollständig",IF($I84&lt;$G84,"Offener Betrag","Vollständig erfasst"))))</f>
        <v/>
      </c>
      <c r="N84" s="15">
        <f>IF(OR($G84="",$I84=""),"",IF($I84=0,"0 € bestätigt: keine Zahlung",IF($I84&gt;$G84,"Überzahlung","")))</f>
        <v/>
      </c>
      <c r="O84" s="8"/>
    </row>
    <row r="85" spans="1:15">
      <c r="A85" s="10"/>
      <c r="B85" s="8"/>
      <c r="C85" s="12">
        <f>IF($B85="","",IFERROR(VLOOKUP($B85,'Mietverhältnisse'!$A$2:$J$101,2,FALSE),"Prüfbedürftig: ID fehlt"))</f>
        <v/>
      </c>
      <c r="D85" s="12">
        <f>IF($B85="","",IFERROR(VLOOKUP($B85,'Mietverhältnisse'!$A$2:$J$101,3,FALSE),""))</f>
        <v/>
      </c>
      <c r="E85" s="13">
        <f>IF($B85="","",IFERROR(VLOOKUP($B85,'Mietverhältnisse'!$A$2:$J$101,4,FALSE),""))</f>
        <v/>
      </c>
      <c r="F85" s="13">
        <f>IF($B85="","",IFERROR(IF(COUNTIFS('Mietverhältnisse'!$A$2:$A$101,$B85,'Mietverhältnisse'!$E$2:$E$101,"&lt;&gt;")=0,"",VLOOKUP($B85,'Mietverhältnisse'!$A$2:$J$101,5,FALSE)),""))</f>
        <v/>
      </c>
      <c r="G85" s="11"/>
      <c r="H85" s="14">
        <f>IF($B85="","",IFERROR(VLOOKUP($B85,'Mietverhältnisse'!$A$2:$J$101,6,FALSE)+VLOOKUP($B85,'Mietverhältnisse'!$A$2:$J$101,7,FALSE),""))</f>
        <v/>
      </c>
      <c r="I85" s="11"/>
      <c r="J85" s="14">
        <f>IF(OR($G85="",$I85=""),"",MAX($G85-$I85,0))</f>
        <v/>
      </c>
      <c r="K85" s="14">
        <f>IF(OR($G85="",$I85=""),"",$I85-$G85)</f>
        <v/>
      </c>
      <c r="L85" s="15">
        <f>IF(COUNTA($A85:$B85,$G85,$I85,$O85)=0,"",IF($A85="","Prüfbedürftig: Monat fehlt",IF($B85="","Prüfbedürftig: ID fehlt",IF($C85="Prüfbedürftig: ID fehlt","Prüfbedürftig: ID fehlt",IF(OR($A85&lt;$E85,AND($F85&lt;&gt;"",$A85&gt;$F85)),"Prüfbedürftig: außerhalb Vertragslaufzeit","OK")))))</f>
        <v/>
      </c>
      <c r="M85" s="15">
        <f>IF(COUNTA($A85:$B85,$G85,$I85,$O85)=0,"",IF($L85&lt;&gt;"OK",$L85,IF(OR($G85="",$I85=""),"Zahlungsangaben unvollständig",IF($I85&lt;$G85,"Offener Betrag","Vollständig erfasst"))))</f>
        <v/>
      </c>
      <c r="N85" s="15">
        <f>IF(OR($G85="",$I85=""),"",IF($I85=0,"0 € bestätigt: keine Zahlung",IF($I85&gt;$G85,"Überzahlung","")))</f>
        <v/>
      </c>
      <c r="O85" s="8"/>
    </row>
    <row r="86" spans="1:15">
      <c r="A86" s="10"/>
      <c r="B86" s="8"/>
      <c r="C86" s="12">
        <f>IF($B86="","",IFERROR(VLOOKUP($B86,'Mietverhältnisse'!$A$2:$J$101,2,FALSE),"Prüfbedürftig: ID fehlt"))</f>
        <v/>
      </c>
      <c r="D86" s="12">
        <f>IF($B86="","",IFERROR(VLOOKUP($B86,'Mietverhältnisse'!$A$2:$J$101,3,FALSE),""))</f>
        <v/>
      </c>
      <c r="E86" s="13">
        <f>IF($B86="","",IFERROR(VLOOKUP($B86,'Mietverhältnisse'!$A$2:$J$101,4,FALSE),""))</f>
        <v/>
      </c>
      <c r="F86" s="13">
        <f>IF($B86="","",IFERROR(IF(COUNTIFS('Mietverhältnisse'!$A$2:$A$101,$B86,'Mietverhältnisse'!$E$2:$E$101,"&lt;&gt;")=0,"",VLOOKUP($B86,'Mietverhältnisse'!$A$2:$J$101,5,FALSE)),""))</f>
        <v/>
      </c>
      <c r="G86" s="11"/>
      <c r="H86" s="14">
        <f>IF($B86="","",IFERROR(VLOOKUP($B86,'Mietverhältnisse'!$A$2:$J$101,6,FALSE)+VLOOKUP($B86,'Mietverhältnisse'!$A$2:$J$101,7,FALSE),""))</f>
        <v/>
      </c>
      <c r="I86" s="11"/>
      <c r="J86" s="14">
        <f>IF(OR($G86="",$I86=""),"",MAX($G86-$I86,0))</f>
        <v/>
      </c>
      <c r="K86" s="14">
        <f>IF(OR($G86="",$I86=""),"",$I86-$G86)</f>
        <v/>
      </c>
      <c r="L86" s="15">
        <f>IF(COUNTA($A86:$B86,$G86,$I86,$O86)=0,"",IF($A86="","Prüfbedürftig: Monat fehlt",IF($B86="","Prüfbedürftig: ID fehlt",IF($C86="Prüfbedürftig: ID fehlt","Prüfbedürftig: ID fehlt",IF(OR($A86&lt;$E86,AND($F86&lt;&gt;"",$A86&gt;$F86)),"Prüfbedürftig: außerhalb Vertragslaufzeit","OK")))))</f>
        <v/>
      </c>
      <c r="M86" s="15">
        <f>IF(COUNTA($A86:$B86,$G86,$I86,$O86)=0,"",IF($L86&lt;&gt;"OK",$L86,IF(OR($G86="",$I86=""),"Zahlungsangaben unvollständig",IF($I86&lt;$G86,"Offener Betrag","Vollständig erfasst"))))</f>
        <v/>
      </c>
      <c r="N86" s="15">
        <f>IF(OR($G86="",$I86=""),"",IF($I86=0,"0 € bestätigt: keine Zahlung",IF($I86&gt;$G86,"Überzahlung","")))</f>
        <v/>
      </c>
      <c r="O86" s="8"/>
    </row>
    <row r="87" spans="1:15">
      <c r="A87" s="10"/>
      <c r="B87" s="8"/>
      <c r="C87" s="12">
        <f>IF($B87="","",IFERROR(VLOOKUP($B87,'Mietverhältnisse'!$A$2:$J$101,2,FALSE),"Prüfbedürftig: ID fehlt"))</f>
        <v/>
      </c>
      <c r="D87" s="12">
        <f>IF($B87="","",IFERROR(VLOOKUP($B87,'Mietverhältnisse'!$A$2:$J$101,3,FALSE),""))</f>
        <v/>
      </c>
      <c r="E87" s="13">
        <f>IF($B87="","",IFERROR(VLOOKUP($B87,'Mietverhältnisse'!$A$2:$J$101,4,FALSE),""))</f>
        <v/>
      </c>
      <c r="F87" s="13">
        <f>IF($B87="","",IFERROR(IF(COUNTIFS('Mietverhältnisse'!$A$2:$A$101,$B87,'Mietverhältnisse'!$E$2:$E$101,"&lt;&gt;")=0,"",VLOOKUP($B87,'Mietverhältnisse'!$A$2:$J$101,5,FALSE)),""))</f>
        <v/>
      </c>
      <c r="G87" s="11"/>
      <c r="H87" s="14">
        <f>IF($B87="","",IFERROR(VLOOKUP($B87,'Mietverhältnisse'!$A$2:$J$101,6,FALSE)+VLOOKUP($B87,'Mietverhältnisse'!$A$2:$J$101,7,FALSE),""))</f>
        <v/>
      </c>
      <c r="I87" s="11"/>
      <c r="J87" s="14">
        <f>IF(OR($G87="",$I87=""),"",MAX($G87-$I87,0))</f>
        <v/>
      </c>
      <c r="K87" s="14">
        <f>IF(OR($G87="",$I87=""),"",$I87-$G87)</f>
        <v/>
      </c>
      <c r="L87" s="15">
        <f>IF(COUNTA($A87:$B87,$G87,$I87,$O87)=0,"",IF($A87="","Prüfbedürftig: Monat fehlt",IF($B87="","Prüfbedürftig: ID fehlt",IF($C87="Prüfbedürftig: ID fehlt","Prüfbedürftig: ID fehlt",IF(OR($A87&lt;$E87,AND($F87&lt;&gt;"",$A87&gt;$F87)),"Prüfbedürftig: außerhalb Vertragslaufzeit","OK")))))</f>
        <v/>
      </c>
      <c r="M87" s="15">
        <f>IF(COUNTA($A87:$B87,$G87,$I87,$O87)=0,"",IF($L87&lt;&gt;"OK",$L87,IF(OR($G87="",$I87=""),"Zahlungsangaben unvollständig",IF($I87&lt;$G87,"Offener Betrag","Vollständig erfasst"))))</f>
        <v/>
      </c>
      <c r="N87" s="15">
        <f>IF(OR($G87="",$I87=""),"",IF($I87=0,"0 € bestätigt: keine Zahlung",IF($I87&gt;$G87,"Überzahlung","")))</f>
        <v/>
      </c>
      <c r="O87" s="8"/>
    </row>
    <row r="88" spans="1:15">
      <c r="A88" s="10"/>
      <c r="B88" s="8"/>
      <c r="C88" s="12">
        <f>IF($B88="","",IFERROR(VLOOKUP($B88,'Mietverhältnisse'!$A$2:$J$101,2,FALSE),"Prüfbedürftig: ID fehlt"))</f>
        <v/>
      </c>
      <c r="D88" s="12">
        <f>IF($B88="","",IFERROR(VLOOKUP($B88,'Mietverhältnisse'!$A$2:$J$101,3,FALSE),""))</f>
        <v/>
      </c>
      <c r="E88" s="13">
        <f>IF($B88="","",IFERROR(VLOOKUP($B88,'Mietverhältnisse'!$A$2:$J$101,4,FALSE),""))</f>
        <v/>
      </c>
      <c r="F88" s="13">
        <f>IF($B88="","",IFERROR(IF(COUNTIFS('Mietverhältnisse'!$A$2:$A$101,$B88,'Mietverhältnisse'!$E$2:$E$101,"&lt;&gt;")=0,"",VLOOKUP($B88,'Mietverhältnisse'!$A$2:$J$101,5,FALSE)),""))</f>
        <v/>
      </c>
      <c r="G88" s="11"/>
      <c r="H88" s="14">
        <f>IF($B88="","",IFERROR(VLOOKUP($B88,'Mietverhältnisse'!$A$2:$J$101,6,FALSE)+VLOOKUP($B88,'Mietverhältnisse'!$A$2:$J$101,7,FALSE),""))</f>
        <v/>
      </c>
      <c r="I88" s="11"/>
      <c r="J88" s="14">
        <f>IF(OR($G88="",$I88=""),"",MAX($G88-$I88,0))</f>
        <v/>
      </c>
      <c r="K88" s="14">
        <f>IF(OR($G88="",$I88=""),"",$I88-$G88)</f>
        <v/>
      </c>
      <c r="L88" s="15">
        <f>IF(COUNTA($A88:$B88,$G88,$I88,$O88)=0,"",IF($A88="","Prüfbedürftig: Monat fehlt",IF($B88="","Prüfbedürftig: ID fehlt",IF($C88="Prüfbedürftig: ID fehlt","Prüfbedürftig: ID fehlt",IF(OR($A88&lt;$E88,AND($F88&lt;&gt;"",$A88&gt;$F88)),"Prüfbedürftig: außerhalb Vertragslaufzeit","OK")))))</f>
        <v/>
      </c>
      <c r="M88" s="15">
        <f>IF(COUNTA($A88:$B88,$G88,$I88,$O88)=0,"",IF($L88&lt;&gt;"OK",$L88,IF(OR($G88="",$I88=""),"Zahlungsangaben unvollständig",IF($I88&lt;$G88,"Offener Betrag","Vollständig erfasst"))))</f>
        <v/>
      </c>
      <c r="N88" s="15">
        <f>IF(OR($G88="",$I88=""),"",IF($I88=0,"0 € bestätigt: keine Zahlung",IF($I88&gt;$G88,"Überzahlung","")))</f>
        <v/>
      </c>
      <c r="O88" s="8"/>
    </row>
    <row r="89" spans="1:15">
      <c r="A89" s="10"/>
      <c r="B89" s="8"/>
      <c r="C89" s="12">
        <f>IF($B89="","",IFERROR(VLOOKUP($B89,'Mietverhältnisse'!$A$2:$J$101,2,FALSE),"Prüfbedürftig: ID fehlt"))</f>
        <v/>
      </c>
      <c r="D89" s="12">
        <f>IF($B89="","",IFERROR(VLOOKUP($B89,'Mietverhältnisse'!$A$2:$J$101,3,FALSE),""))</f>
        <v/>
      </c>
      <c r="E89" s="13">
        <f>IF($B89="","",IFERROR(VLOOKUP($B89,'Mietverhältnisse'!$A$2:$J$101,4,FALSE),""))</f>
        <v/>
      </c>
      <c r="F89" s="13">
        <f>IF($B89="","",IFERROR(IF(COUNTIFS('Mietverhältnisse'!$A$2:$A$101,$B89,'Mietverhältnisse'!$E$2:$E$101,"&lt;&gt;")=0,"",VLOOKUP($B89,'Mietverhältnisse'!$A$2:$J$101,5,FALSE)),""))</f>
        <v/>
      </c>
      <c r="G89" s="11"/>
      <c r="H89" s="14">
        <f>IF($B89="","",IFERROR(VLOOKUP($B89,'Mietverhältnisse'!$A$2:$J$101,6,FALSE)+VLOOKUP($B89,'Mietverhältnisse'!$A$2:$J$101,7,FALSE),""))</f>
        <v/>
      </c>
      <c r="I89" s="11"/>
      <c r="J89" s="14">
        <f>IF(OR($G89="",$I89=""),"",MAX($G89-$I89,0))</f>
        <v/>
      </c>
      <c r="K89" s="14">
        <f>IF(OR($G89="",$I89=""),"",$I89-$G89)</f>
        <v/>
      </c>
      <c r="L89" s="15">
        <f>IF(COUNTA($A89:$B89,$G89,$I89,$O89)=0,"",IF($A89="","Prüfbedürftig: Monat fehlt",IF($B89="","Prüfbedürftig: ID fehlt",IF($C89="Prüfbedürftig: ID fehlt","Prüfbedürftig: ID fehlt",IF(OR($A89&lt;$E89,AND($F89&lt;&gt;"",$A89&gt;$F89)),"Prüfbedürftig: außerhalb Vertragslaufzeit","OK")))))</f>
        <v/>
      </c>
      <c r="M89" s="15">
        <f>IF(COUNTA($A89:$B89,$G89,$I89,$O89)=0,"",IF($L89&lt;&gt;"OK",$L89,IF(OR($G89="",$I89=""),"Zahlungsangaben unvollständig",IF($I89&lt;$G89,"Offener Betrag","Vollständig erfasst"))))</f>
        <v/>
      </c>
      <c r="N89" s="15">
        <f>IF(OR($G89="",$I89=""),"",IF($I89=0,"0 € bestätigt: keine Zahlung",IF($I89&gt;$G89,"Überzahlung","")))</f>
        <v/>
      </c>
      <c r="O89" s="8"/>
    </row>
    <row r="90" spans="1:15">
      <c r="A90" s="10"/>
      <c r="B90" s="8"/>
      <c r="C90" s="12">
        <f>IF($B90="","",IFERROR(VLOOKUP($B90,'Mietverhältnisse'!$A$2:$J$101,2,FALSE),"Prüfbedürftig: ID fehlt"))</f>
        <v/>
      </c>
      <c r="D90" s="12">
        <f>IF($B90="","",IFERROR(VLOOKUP($B90,'Mietverhältnisse'!$A$2:$J$101,3,FALSE),""))</f>
        <v/>
      </c>
      <c r="E90" s="13">
        <f>IF($B90="","",IFERROR(VLOOKUP($B90,'Mietverhältnisse'!$A$2:$J$101,4,FALSE),""))</f>
        <v/>
      </c>
      <c r="F90" s="13">
        <f>IF($B90="","",IFERROR(IF(COUNTIFS('Mietverhältnisse'!$A$2:$A$101,$B90,'Mietverhältnisse'!$E$2:$E$101,"&lt;&gt;")=0,"",VLOOKUP($B90,'Mietverhältnisse'!$A$2:$J$101,5,FALSE)),""))</f>
        <v/>
      </c>
      <c r="G90" s="11"/>
      <c r="H90" s="14">
        <f>IF($B90="","",IFERROR(VLOOKUP($B90,'Mietverhältnisse'!$A$2:$J$101,6,FALSE)+VLOOKUP($B90,'Mietverhältnisse'!$A$2:$J$101,7,FALSE),""))</f>
        <v/>
      </c>
      <c r="I90" s="11"/>
      <c r="J90" s="14">
        <f>IF(OR($G90="",$I90=""),"",MAX($G90-$I90,0))</f>
        <v/>
      </c>
      <c r="K90" s="14">
        <f>IF(OR($G90="",$I90=""),"",$I90-$G90)</f>
        <v/>
      </c>
      <c r="L90" s="15">
        <f>IF(COUNTA($A90:$B90,$G90,$I90,$O90)=0,"",IF($A90="","Prüfbedürftig: Monat fehlt",IF($B90="","Prüfbedürftig: ID fehlt",IF($C90="Prüfbedürftig: ID fehlt","Prüfbedürftig: ID fehlt",IF(OR($A90&lt;$E90,AND($F90&lt;&gt;"",$A90&gt;$F90)),"Prüfbedürftig: außerhalb Vertragslaufzeit","OK")))))</f>
        <v/>
      </c>
      <c r="M90" s="15">
        <f>IF(COUNTA($A90:$B90,$G90,$I90,$O90)=0,"",IF($L90&lt;&gt;"OK",$L90,IF(OR($G90="",$I90=""),"Zahlungsangaben unvollständig",IF($I90&lt;$G90,"Offener Betrag","Vollständig erfasst"))))</f>
        <v/>
      </c>
      <c r="N90" s="15">
        <f>IF(OR($G90="",$I90=""),"",IF($I90=0,"0 € bestätigt: keine Zahlung",IF($I90&gt;$G90,"Überzahlung","")))</f>
        <v/>
      </c>
      <c r="O90" s="8"/>
    </row>
    <row r="91" spans="1:15">
      <c r="A91" s="10"/>
      <c r="B91" s="8"/>
      <c r="C91" s="12">
        <f>IF($B91="","",IFERROR(VLOOKUP($B91,'Mietverhältnisse'!$A$2:$J$101,2,FALSE),"Prüfbedürftig: ID fehlt"))</f>
        <v/>
      </c>
      <c r="D91" s="12">
        <f>IF($B91="","",IFERROR(VLOOKUP($B91,'Mietverhältnisse'!$A$2:$J$101,3,FALSE),""))</f>
        <v/>
      </c>
      <c r="E91" s="13">
        <f>IF($B91="","",IFERROR(VLOOKUP($B91,'Mietverhältnisse'!$A$2:$J$101,4,FALSE),""))</f>
        <v/>
      </c>
      <c r="F91" s="13">
        <f>IF($B91="","",IFERROR(IF(COUNTIFS('Mietverhältnisse'!$A$2:$A$101,$B91,'Mietverhältnisse'!$E$2:$E$101,"&lt;&gt;")=0,"",VLOOKUP($B91,'Mietverhältnisse'!$A$2:$J$101,5,FALSE)),""))</f>
        <v/>
      </c>
      <c r="G91" s="11"/>
      <c r="H91" s="14">
        <f>IF($B91="","",IFERROR(VLOOKUP($B91,'Mietverhältnisse'!$A$2:$J$101,6,FALSE)+VLOOKUP($B91,'Mietverhältnisse'!$A$2:$J$101,7,FALSE),""))</f>
        <v/>
      </c>
      <c r="I91" s="11"/>
      <c r="J91" s="14">
        <f>IF(OR($G91="",$I91=""),"",MAX($G91-$I91,0))</f>
        <v/>
      </c>
      <c r="K91" s="14">
        <f>IF(OR($G91="",$I91=""),"",$I91-$G91)</f>
        <v/>
      </c>
      <c r="L91" s="15">
        <f>IF(COUNTA($A91:$B91,$G91,$I91,$O91)=0,"",IF($A91="","Prüfbedürftig: Monat fehlt",IF($B91="","Prüfbedürftig: ID fehlt",IF($C91="Prüfbedürftig: ID fehlt","Prüfbedürftig: ID fehlt",IF(OR($A91&lt;$E91,AND($F91&lt;&gt;"",$A91&gt;$F91)),"Prüfbedürftig: außerhalb Vertragslaufzeit","OK")))))</f>
        <v/>
      </c>
      <c r="M91" s="15">
        <f>IF(COUNTA($A91:$B91,$G91,$I91,$O91)=0,"",IF($L91&lt;&gt;"OK",$L91,IF(OR($G91="",$I91=""),"Zahlungsangaben unvollständig",IF($I91&lt;$G91,"Offener Betrag","Vollständig erfasst"))))</f>
        <v/>
      </c>
      <c r="N91" s="15">
        <f>IF(OR($G91="",$I91=""),"",IF($I91=0,"0 € bestätigt: keine Zahlung",IF($I91&gt;$G91,"Überzahlung","")))</f>
        <v/>
      </c>
      <c r="O91" s="8"/>
    </row>
    <row r="92" spans="1:15">
      <c r="A92" s="10"/>
      <c r="B92" s="8"/>
      <c r="C92" s="12">
        <f>IF($B92="","",IFERROR(VLOOKUP($B92,'Mietverhältnisse'!$A$2:$J$101,2,FALSE),"Prüfbedürftig: ID fehlt"))</f>
        <v/>
      </c>
      <c r="D92" s="12">
        <f>IF($B92="","",IFERROR(VLOOKUP($B92,'Mietverhältnisse'!$A$2:$J$101,3,FALSE),""))</f>
        <v/>
      </c>
      <c r="E92" s="13">
        <f>IF($B92="","",IFERROR(VLOOKUP($B92,'Mietverhältnisse'!$A$2:$J$101,4,FALSE),""))</f>
        <v/>
      </c>
      <c r="F92" s="13">
        <f>IF($B92="","",IFERROR(IF(COUNTIFS('Mietverhältnisse'!$A$2:$A$101,$B92,'Mietverhältnisse'!$E$2:$E$101,"&lt;&gt;")=0,"",VLOOKUP($B92,'Mietverhältnisse'!$A$2:$J$101,5,FALSE)),""))</f>
        <v/>
      </c>
      <c r="G92" s="11"/>
      <c r="H92" s="14">
        <f>IF($B92="","",IFERROR(VLOOKUP($B92,'Mietverhältnisse'!$A$2:$J$101,6,FALSE)+VLOOKUP($B92,'Mietverhältnisse'!$A$2:$J$101,7,FALSE),""))</f>
        <v/>
      </c>
      <c r="I92" s="11"/>
      <c r="J92" s="14">
        <f>IF(OR($G92="",$I92=""),"",MAX($G92-$I92,0))</f>
        <v/>
      </c>
      <c r="K92" s="14">
        <f>IF(OR($G92="",$I92=""),"",$I92-$G92)</f>
        <v/>
      </c>
      <c r="L92" s="15">
        <f>IF(COUNTA($A92:$B92,$G92,$I92,$O92)=0,"",IF($A92="","Prüfbedürftig: Monat fehlt",IF($B92="","Prüfbedürftig: ID fehlt",IF($C92="Prüfbedürftig: ID fehlt","Prüfbedürftig: ID fehlt",IF(OR($A92&lt;$E92,AND($F92&lt;&gt;"",$A92&gt;$F92)),"Prüfbedürftig: außerhalb Vertragslaufzeit","OK")))))</f>
        <v/>
      </c>
      <c r="M92" s="15">
        <f>IF(COUNTA($A92:$B92,$G92,$I92,$O92)=0,"",IF($L92&lt;&gt;"OK",$L92,IF(OR($G92="",$I92=""),"Zahlungsangaben unvollständig",IF($I92&lt;$G92,"Offener Betrag","Vollständig erfasst"))))</f>
        <v/>
      </c>
      <c r="N92" s="15">
        <f>IF(OR($G92="",$I92=""),"",IF($I92=0,"0 € bestätigt: keine Zahlung",IF($I92&gt;$G92,"Überzahlung","")))</f>
        <v/>
      </c>
      <c r="O92" s="8"/>
    </row>
    <row r="93" spans="1:15">
      <c r="A93" s="10"/>
      <c r="B93" s="8"/>
      <c r="C93" s="12">
        <f>IF($B93="","",IFERROR(VLOOKUP($B93,'Mietverhältnisse'!$A$2:$J$101,2,FALSE),"Prüfbedürftig: ID fehlt"))</f>
        <v/>
      </c>
      <c r="D93" s="12">
        <f>IF($B93="","",IFERROR(VLOOKUP($B93,'Mietverhältnisse'!$A$2:$J$101,3,FALSE),""))</f>
        <v/>
      </c>
      <c r="E93" s="13">
        <f>IF($B93="","",IFERROR(VLOOKUP($B93,'Mietverhältnisse'!$A$2:$J$101,4,FALSE),""))</f>
        <v/>
      </c>
      <c r="F93" s="13">
        <f>IF($B93="","",IFERROR(IF(COUNTIFS('Mietverhältnisse'!$A$2:$A$101,$B93,'Mietverhältnisse'!$E$2:$E$101,"&lt;&gt;")=0,"",VLOOKUP($B93,'Mietverhältnisse'!$A$2:$J$101,5,FALSE)),""))</f>
        <v/>
      </c>
      <c r="G93" s="11"/>
      <c r="H93" s="14">
        <f>IF($B93="","",IFERROR(VLOOKUP($B93,'Mietverhältnisse'!$A$2:$J$101,6,FALSE)+VLOOKUP($B93,'Mietverhältnisse'!$A$2:$J$101,7,FALSE),""))</f>
        <v/>
      </c>
      <c r="I93" s="11"/>
      <c r="J93" s="14">
        <f>IF(OR($G93="",$I93=""),"",MAX($G93-$I93,0))</f>
        <v/>
      </c>
      <c r="K93" s="14">
        <f>IF(OR($G93="",$I93=""),"",$I93-$G93)</f>
        <v/>
      </c>
      <c r="L93" s="15">
        <f>IF(COUNTA($A93:$B93,$G93,$I93,$O93)=0,"",IF($A93="","Prüfbedürftig: Monat fehlt",IF($B93="","Prüfbedürftig: ID fehlt",IF($C93="Prüfbedürftig: ID fehlt","Prüfbedürftig: ID fehlt",IF(OR($A93&lt;$E93,AND($F93&lt;&gt;"",$A93&gt;$F93)),"Prüfbedürftig: außerhalb Vertragslaufzeit","OK")))))</f>
        <v/>
      </c>
      <c r="M93" s="15">
        <f>IF(COUNTA($A93:$B93,$G93,$I93,$O93)=0,"",IF($L93&lt;&gt;"OK",$L93,IF(OR($G93="",$I93=""),"Zahlungsangaben unvollständig",IF($I93&lt;$G93,"Offener Betrag","Vollständig erfasst"))))</f>
        <v/>
      </c>
      <c r="N93" s="15">
        <f>IF(OR($G93="",$I93=""),"",IF($I93=0,"0 € bestätigt: keine Zahlung",IF($I93&gt;$G93,"Überzahlung","")))</f>
        <v/>
      </c>
      <c r="O93" s="8"/>
    </row>
    <row r="94" spans="1:15">
      <c r="A94" s="10"/>
      <c r="B94" s="8"/>
      <c r="C94" s="12">
        <f>IF($B94="","",IFERROR(VLOOKUP($B94,'Mietverhältnisse'!$A$2:$J$101,2,FALSE),"Prüfbedürftig: ID fehlt"))</f>
        <v/>
      </c>
      <c r="D94" s="12">
        <f>IF($B94="","",IFERROR(VLOOKUP($B94,'Mietverhältnisse'!$A$2:$J$101,3,FALSE),""))</f>
        <v/>
      </c>
      <c r="E94" s="13">
        <f>IF($B94="","",IFERROR(VLOOKUP($B94,'Mietverhältnisse'!$A$2:$J$101,4,FALSE),""))</f>
        <v/>
      </c>
      <c r="F94" s="13">
        <f>IF($B94="","",IFERROR(IF(COUNTIFS('Mietverhältnisse'!$A$2:$A$101,$B94,'Mietverhältnisse'!$E$2:$E$101,"&lt;&gt;")=0,"",VLOOKUP($B94,'Mietverhältnisse'!$A$2:$J$101,5,FALSE)),""))</f>
        <v/>
      </c>
      <c r="G94" s="11"/>
      <c r="H94" s="14">
        <f>IF($B94="","",IFERROR(VLOOKUP($B94,'Mietverhältnisse'!$A$2:$J$101,6,FALSE)+VLOOKUP($B94,'Mietverhältnisse'!$A$2:$J$101,7,FALSE),""))</f>
        <v/>
      </c>
      <c r="I94" s="11"/>
      <c r="J94" s="14">
        <f>IF(OR($G94="",$I94=""),"",MAX($G94-$I94,0))</f>
        <v/>
      </c>
      <c r="K94" s="14">
        <f>IF(OR($G94="",$I94=""),"",$I94-$G94)</f>
        <v/>
      </c>
      <c r="L94" s="15">
        <f>IF(COUNTA($A94:$B94,$G94,$I94,$O94)=0,"",IF($A94="","Prüfbedürftig: Monat fehlt",IF($B94="","Prüfbedürftig: ID fehlt",IF($C94="Prüfbedürftig: ID fehlt","Prüfbedürftig: ID fehlt",IF(OR($A94&lt;$E94,AND($F94&lt;&gt;"",$A94&gt;$F94)),"Prüfbedürftig: außerhalb Vertragslaufzeit","OK")))))</f>
        <v/>
      </c>
      <c r="M94" s="15">
        <f>IF(COUNTA($A94:$B94,$G94,$I94,$O94)=0,"",IF($L94&lt;&gt;"OK",$L94,IF(OR($G94="",$I94=""),"Zahlungsangaben unvollständig",IF($I94&lt;$G94,"Offener Betrag","Vollständig erfasst"))))</f>
        <v/>
      </c>
      <c r="N94" s="15">
        <f>IF(OR($G94="",$I94=""),"",IF($I94=0,"0 € bestätigt: keine Zahlung",IF($I94&gt;$G94,"Überzahlung","")))</f>
        <v/>
      </c>
      <c r="O94" s="8"/>
    </row>
    <row r="95" spans="1:15">
      <c r="A95" s="10"/>
      <c r="B95" s="8"/>
      <c r="C95" s="12">
        <f>IF($B95="","",IFERROR(VLOOKUP($B95,'Mietverhältnisse'!$A$2:$J$101,2,FALSE),"Prüfbedürftig: ID fehlt"))</f>
        <v/>
      </c>
      <c r="D95" s="12">
        <f>IF($B95="","",IFERROR(VLOOKUP($B95,'Mietverhältnisse'!$A$2:$J$101,3,FALSE),""))</f>
        <v/>
      </c>
      <c r="E95" s="13">
        <f>IF($B95="","",IFERROR(VLOOKUP($B95,'Mietverhältnisse'!$A$2:$J$101,4,FALSE),""))</f>
        <v/>
      </c>
      <c r="F95" s="13">
        <f>IF($B95="","",IFERROR(IF(COUNTIFS('Mietverhältnisse'!$A$2:$A$101,$B95,'Mietverhältnisse'!$E$2:$E$101,"&lt;&gt;")=0,"",VLOOKUP($B95,'Mietverhältnisse'!$A$2:$J$101,5,FALSE)),""))</f>
        <v/>
      </c>
      <c r="G95" s="11"/>
      <c r="H95" s="14">
        <f>IF($B95="","",IFERROR(VLOOKUP($B95,'Mietverhältnisse'!$A$2:$J$101,6,FALSE)+VLOOKUP($B95,'Mietverhältnisse'!$A$2:$J$101,7,FALSE),""))</f>
        <v/>
      </c>
      <c r="I95" s="11"/>
      <c r="J95" s="14">
        <f>IF(OR($G95="",$I95=""),"",MAX($G95-$I95,0))</f>
        <v/>
      </c>
      <c r="K95" s="14">
        <f>IF(OR($G95="",$I95=""),"",$I95-$G95)</f>
        <v/>
      </c>
      <c r="L95" s="15">
        <f>IF(COUNTA($A95:$B95,$G95,$I95,$O95)=0,"",IF($A95="","Prüfbedürftig: Monat fehlt",IF($B95="","Prüfbedürftig: ID fehlt",IF($C95="Prüfbedürftig: ID fehlt","Prüfbedürftig: ID fehlt",IF(OR($A95&lt;$E95,AND($F95&lt;&gt;"",$A95&gt;$F95)),"Prüfbedürftig: außerhalb Vertragslaufzeit","OK")))))</f>
        <v/>
      </c>
      <c r="M95" s="15">
        <f>IF(COUNTA($A95:$B95,$G95,$I95,$O95)=0,"",IF($L95&lt;&gt;"OK",$L95,IF(OR($G95="",$I95=""),"Zahlungsangaben unvollständig",IF($I95&lt;$G95,"Offener Betrag","Vollständig erfasst"))))</f>
        <v/>
      </c>
      <c r="N95" s="15">
        <f>IF(OR($G95="",$I95=""),"",IF($I95=0,"0 € bestätigt: keine Zahlung",IF($I95&gt;$G95,"Überzahlung","")))</f>
        <v/>
      </c>
      <c r="O95" s="8"/>
    </row>
    <row r="96" spans="1:15">
      <c r="A96" s="10"/>
      <c r="B96" s="8"/>
      <c r="C96" s="12">
        <f>IF($B96="","",IFERROR(VLOOKUP($B96,'Mietverhältnisse'!$A$2:$J$101,2,FALSE),"Prüfbedürftig: ID fehlt"))</f>
        <v/>
      </c>
      <c r="D96" s="12">
        <f>IF($B96="","",IFERROR(VLOOKUP($B96,'Mietverhältnisse'!$A$2:$J$101,3,FALSE),""))</f>
        <v/>
      </c>
      <c r="E96" s="13">
        <f>IF($B96="","",IFERROR(VLOOKUP($B96,'Mietverhältnisse'!$A$2:$J$101,4,FALSE),""))</f>
        <v/>
      </c>
      <c r="F96" s="13">
        <f>IF($B96="","",IFERROR(IF(COUNTIFS('Mietverhältnisse'!$A$2:$A$101,$B96,'Mietverhältnisse'!$E$2:$E$101,"&lt;&gt;")=0,"",VLOOKUP($B96,'Mietverhältnisse'!$A$2:$J$101,5,FALSE)),""))</f>
        <v/>
      </c>
      <c r="G96" s="11"/>
      <c r="H96" s="14">
        <f>IF($B96="","",IFERROR(VLOOKUP($B96,'Mietverhältnisse'!$A$2:$J$101,6,FALSE)+VLOOKUP($B96,'Mietverhältnisse'!$A$2:$J$101,7,FALSE),""))</f>
        <v/>
      </c>
      <c r="I96" s="11"/>
      <c r="J96" s="14">
        <f>IF(OR($G96="",$I96=""),"",MAX($G96-$I96,0))</f>
        <v/>
      </c>
      <c r="K96" s="14">
        <f>IF(OR($G96="",$I96=""),"",$I96-$G96)</f>
        <v/>
      </c>
      <c r="L96" s="15">
        <f>IF(COUNTA($A96:$B96,$G96,$I96,$O96)=0,"",IF($A96="","Prüfbedürftig: Monat fehlt",IF($B96="","Prüfbedürftig: ID fehlt",IF($C96="Prüfbedürftig: ID fehlt","Prüfbedürftig: ID fehlt",IF(OR($A96&lt;$E96,AND($F96&lt;&gt;"",$A96&gt;$F96)),"Prüfbedürftig: außerhalb Vertragslaufzeit","OK")))))</f>
        <v/>
      </c>
      <c r="M96" s="15">
        <f>IF(COUNTA($A96:$B96,$G96,$I96,$O96)=0,"",IF($L96&lt;&gt;"OK",$L96,IF(OR($G96="",$I96=""),"Zahlungsangaben unvollständig",IF($I96&lt;$G96,"Offener Betrag","Vollständig erfasst"))))</f>
        <v/>
      </c>
      <c r="N96" s="15">
        <f>IF(OR($G96="",$I96=""),"",IF($I96=0,"0 € bestätigt: keine Zahlung",IF($I96&gt;$G96,"Überzahlung","")))</f>
        <v/>
      </c>
      <c r="O96" s="8"/>
    </row>
    <row r="97" spans="1:15">
      <c r="A97" s="10"/>
      <c r="B97" s="8"/>
      <c r="C97" s="12">
        <f>IF($B97="","",IFERROR(VLOOKUP($B97,'Mietverhältnisse'!$A$2:$J$101,2,FALSE),"Prüfbedürftig: ID fehlt"))</f>
        <v/>
      </c>
      <c r="D97" s="12">
        <f>IF($B97="","",IFERROR(VLOOKUP($B97,'Mietverhältnisse'!$A$2:$J$101,3,FALSE),""))</f>
        <v/>
      </c>
      <c r="E97" s="13">
        <f>IF($B97="","",IFERROR(VLOOKUP($B97,'Mietverhältnisse'!$A$2:$J$101,4,FALSE),""))</f>
        <v/>
      </c>
      <c r="F97" s="13">
        <f>IF($B97="","",IFERROR(IF(COUNTIFS('Mietverhältnisse'!$A$2:$A$101,$B97,'Mietverhältnisse'!$E$2:$E$101,"&lt;&gt;")=0,"",VLOOKUP($B97,'Mietverhältnisse'!$A$2:$J$101,5,FALSE)),""))</f>
        <v/>
      </c>
      <c r="G97" s="11"/>
      <c r="H97" s="14">
        <f>IF($B97="","",IFERROR(VLOOKUP($B97,'Mietverhältnisse'!$A$2:$J$101,6,FALSE)+VLOOKUP($B97,'Mietverhältnisse'!$A$2:$J$101,7,FALSE),""))</f>
        <v/>
      </c>
      <c r="I97" s="11"/>
      <c r="J97" s="14">
        <f>IF(OR($G97="",$I97=""),"",MAX($G97-$I97,0))</f>
        <v/>
      </c>
      <c r="K97" s="14">
        <f>IF(OR($G97="",$I97=""),"",$I97-$G97)</f>
        <v/>
      </c>
      <c r="L97" s="15">
        <f>IF(COUNTA($A97:$B97,$G97,$I97,$O97)=0,"",IF($A97="","Prüfbedürftig: Monat fehlt",IF($B97="","Prüfbedürftig: ID fehlt",IF($C97="Prüfbedürftig: ID fehlt","Prüfbedürftig: ID fehlt",IF(OR($A97&lt;$E97,AND($F97&lt;&gt;"",$A97&gt;$F97)),"Prüfbedürftig: außerhalb Vertragslaufzeit","OK")))))</f>
        <v/>
      </c>
      <c r="M97" s="15">
        <f>IF(COUNTA($A97:$B97,$G97,$I97,$O97)=0,"",IF($L97&lt;&gt;"OK",$L97,IF(OR($G97="",$I97=""),"Zahlungsangaben unvollständig",IF($I97&lt;$G97,"Offener Betrag","Vollständig erfasst"))))</f>
        <v/>
      </c>
      <c r="N97" s="15">
        <f>IF(OR($G97="",$I97=""),"",IF($I97=0,"0 € bestätigt: keine Zahlung",IF($I97&gt;$G97,"Überzahlung","")))</f>
        <v/>
      </c>
      <c r="O97" s="8"/>
    </row>
    <row r="98" spans="1:15">
      <c r="A98" s="10"/>
      <c r="B98" s="8"/>
      <c r="C98" s="12">
        <f>IF($B98="","",IFERROR(VLOOKUP($B98,'Mietverhältnisse'!$A$2:$J$101,2,FALSE),"Prüfbedürftig: ID fehlt"))</f>
        <v/>
      </c>
      <c r="D98" s="12">
        <f>IF($B98="","",IFERROR(VLOOKUP($B98,'Mietverhältnisse'!$A$2:$J$101,3,FALSE),""))</f>
        <v/>
      </c>
      <c r="E98" s="13">
        <f>IF($B98="","",IFERROR(VLOOKUP($B98,'Mietverhältnisse'!$A$2:$J$101,4,FALSE),""))</f>
        <v/>
      </c>
      <c r="F98" s="13">
        <f>IF($B98="","",IFERROR(IF(COUNTIFS('Mietverhältnisse'!$A$2:$A$101,$B98,'Mietverhältnisse'!$E$2:$E$101,"&lt;&gt;")=0,"",VLOOKUP($B98,'Mietverhältnisse'!$A$2:$J$101,5,FALSE)),""))</f>
        <v/>
      </c>
      <c r="G98" s="11"/>
      <c r="H98" s="14">
        <f>IF($B98="","",IFERROR(VLOOKUP($B98,'Mietverhältnisse'!$A$2:$J$101,6,FALSE)+VLOOKUP($B98,'Mietverhältnisse'!$A$2:$J$101,7,FALSE),""))</f>
        <v/>
      </c>
      <c r="I98" s="11"/>
      <c r="J98" s="14">
        <f>IF(OR($G98="",$I98=""),"",MAX($G98-$I98,0))</f>
        <v/>
      </c>
      <c r="K98" s="14">
        <f>IF(OR($G98="",$I98=""),"",$I98-$G98)</f>
        <v/>
      </c>
      <c r="L98" s="15">
        <f>IF(COUNTA($A98:$B98,$G98,$I98,$O98)=0,"",IF($A98="","Prüfbedürftig: Monat fehlt",IF($B98="","Prüfbedürftig: ID fehlt",IF($C98="Prüfbedürftig: ID fehlt","Prüfbedürftig: ID fehlt",IF(OR($A98&lt;$E98,AND($F98&lt;&gt;"",$A98&gt;$F98)),"Prüfbedürftig: außerhalb Vertragslaufzeit","OK")))))</f>
        <v/>
      </c>
      <c r="M98" s="15">
        <f>IF(COUNTA($A98:$B98,$G98,$I98,$O98)=0,"",IF($L98&lt;&gt;"OK",$L98,IF(OR($G98="",$I98=""),"Zahlungsangaben unvollständig",IF($I98&lt;$G98,"Offener Betrag","Vollständig erfasst"))))</f>
        <v/>
      </c>
      <c r="N98" s="15">
        <f>IF(OR($G98="",$I98=""),"",IF($I98=0,"0 € bestätigt: keine Zahlung",IF($I98&gt;$G98,"Überzahlung","")))</f>
        <v/>
      </c>
      <c r="O98" s="8"/>
    </row>
    <row r="99" spans="1:15">
      <c r="A99" s="10"/>
      <c r="B99" s="8"/>
      <c r="C99" s="12">
        <f>IF($B99="","",IFERROR(VLOOKUP($B99,'Mietverhältnisse'!$A$2:$J$101,2,FALSE),"Prüfbedürftig: ID fehlt"))</f>
        <v/>
      </c>
      <c r="D99" s="12">
        <f>IF($B99="","",IFERROR(VLOOKUP($B99,'Mietverhältnisse'!$A$2:$J$101,3,FALSE),""))</f>
        <v/>
      </c>
      <c r="E99" s="13">
        <f>IF($B99="","",IFERROR(VLOOKUP($B99,'Mietverhältnisse'!$A$2:$J$101,4,FALSE),""))</f>
        <v/>
      </c>
      <c r="F99" s="13">
        <f>IF($B99="","",IFERROR(IF(COUNTIFS('Mietverhältnisse'!$A$2:$A$101,$B99,'Mietverhältnisse'!$E$2:$E$101,"&lt;&gt;")=0,"",VLOOKUP($B99,'Mietverhältnisse'!$A$2:$J$101,5,FALSE)),""))</f>
        <v/>
      </c>
      <c r="G99" s="11"/>
      <c r="H99" s="14">
        <f>IF($B99="","",IFERROR(VLOOKUP($B99,'Mietverhältnisse'!$A$2:$J$101,6,FALSE)+VLOOKUP($B99,'Mietverhältnisse'!$A$2:$J$101,7,FALSE),""))</f>
        <v/>
      </c>
      <c r="I99" s="11"/>
      <c r="J99" s="14">
        <f>IF(OR($G99="",$I99=""),"",MAX($G99-$I99,0))</f>
        <v/>
      </c>
      <c r="K99" s="14">
        <f>IF(OR($G99="",$I99=""),"",$I99-$G99)</f>
        <v/>
      </c>
      <c r="L99" s="15">
        <f>IF(COUNTA($A99:$B99,$G99,$I99,$O99)=0,"",IF($A99="","Prüfbedürftig: Monat fehlt",IF($B99="","Prüfbedürftig: ID fehlt",IF($C99="Prüfbedürftig: ID fehlt","Prüfbedürftig: ID fehlt",IF(OR($A99&lt;$E99,AND($F99&lt;&gt;"",$A99&gt;$F99)),"Prüfbedürftig: außerhalb Vertragslaufzeit","OK")))))</f>
        <v/>
      </c>
      <c r="M99" s="15">
        <f>IF(COUNTA($A99:$B99,$G99,$I99,$O99)=0,"",IF($L99&lt;&gt;"OK",$L99,IF(OR($G99="",$I99=""),"Zahlungsangaben unvollständig",IF($I99&lt;$G99,"Offener Betrag","Vollständig erfasst"))))</f>
        <v/>
      </c>
      <c r="N99" s="15">
        <f>IF(OR($G99="",$I99=""),"",IF($I99=0,"0 € bestätigt: keine Zahlung",IF($I99&gt;$G99,"Überzahlung","")))</f>
        <v/>
      </c>
      <c r="O99" s="8"/>
    </row>
    <row r="100" spans="1:15">
      <c r="A100" s="10"/>
      <c r="B100" s="8"/>
      <c r="C100" s="12">
        <f>IF($B100="","",IFERROR(VLOOKUP($B100,'Mietverhältnisse'!$A$2:$J$101,2,FALSE),"Prüfbedürftig: ID fehlt"))</f>
        <v/>
      </c>
      <c r="D100" s="12">
        <f>IF($B100="","",IFERROR(VLOOKUP($B100,'Mietverhältnisse'!$A$2:$J$101,3,FALSE),""))</f>
        <v/>
      </c>
      <c r="E100" s="13">
        <f>IF($B100="","",IFERROR(VLOOKUP($B100,'Mietverhältnisse'!$A$2:$J$101,4,FALSE),""))</f>
        <v/>
      </c>
      <c r="F100" s="13">
        <f>IF($B100="","",IFERROR(IF(COUNTIFS('Mietverhältnisse'!$A$2:$A$101,$B100,'Mietverhältnisse'!$E$2:$E$101,"&lt;&gt;")=0,"",VLOOKUP($B100,'Mietverhältnisse'!$A$2:$J$101,5,FALSE)),""))</f>
        <v/>
      </c>
      <c r="G100" s="11"/>
      <c r="H100" s="14">
        <f>IF($B100="","",IFERROR(VLOOKUP($B100,'Mietverhältnisse'!$A$2:$J$101,6,FALSE)+VLOOKUP($B100,'Mietverhältnisse'!$A$2:$J$101,7,FALSE),""))</f>
        <v/>
      </c>
      <c r="I100" s="11"/>
      <c r="J100" s="14">
        <f>IF(OR($G100="",$I100=""),"",MAX($G100-$I100,0))</f>
        <v/>
      </c>
      <c r="K100" s="14">
        <f>IF(OR($G100="",$I100=""),"",$I100-$G100)</f>
        <v/>
      </c>
      <c r="L100" s="15">
        <f>IF(COUNTA($A100:$B100,$G100,$I100,$O100)=0,"",IF($A100="","Prüfbedürftig: Monat fehlt",IF($B100="","Prüfbedürftig: ID fehlt",IF($C100="Prüfbedürftig: ID fehlt","Prüfbedürftig: ID fehlt",IF(OR($A100&lt;$E100,AND($F100&lt;&gt;"",$A100&gt;$F100)),"Prüfbedürftig: außerhalb Vertragslaufzeit","OK")))))</f>
        <v/>
      </c>
      <c r="M100" s="15">
        <f>IF(COUNTA($A100:$B100,$G100,$I100,$O100)=0,"",IF($L100&lt;&gt;"OK",$L100,IF(OR($G100="",$I100=""),"Zahlungsangaben unvollständig",IF($I100&lt;$G100,"Offener Betrag","Vollständig erfasst"))))</f>
        <v/>
      </c>
      <c r="N100" s="15">
        <f>IF(OR($G100="",$I100=""),"",IF($I100=0,"0 € bestätigt: keine Zahlung",IF($I100&gt;$G100,"Überzahlung","")))</f>
        <v/>
      </c>
      <c r="O100" s="8"/>
    </row>
    <row r="101" spans="1:15">
      <c r="A101" s="10"/>
      <c r="B101" s="8"/>
      <c r="C101" s="12">
        <f>IF($B101="","",IFERROR(VLOOKUP($B101,'Mietverhältnisse'!$A$2:$J$101,2,FALSE),"Prüfbedürftig: ID fehlt"))</f>
        <v/>
      </c>
      <c r="D101" s="12">
        <f>IF($B101="","",IFERROR(VLOOKUP($B101,'Mietverhältnisse'!$A$2:$J$101,3,FALSE),""))</f>
        <v/>
      </c>
      <c r="E101" s="13">
        <f>IF($B101="","",IFERROR(VLOOKUP($B101,'Mietverhältnisse'!$A$2:$J$101,4,FALSE),""))</f>
        <v/>
      </c>
      <c r="F101" s="13">
        <f>IF($B101="","",IFERROR(IF(COUNTIFS('Mietverhältnisse'!$A$2:$A$101,$B101,'Mietverhältnisse'!$E$2:$E$101,"&lt;&gt;")=0,"",VLOOKUP($B101,'Mietverhältnisse'!$A$2:$J$101,5,FALSE)),""))</f>
        <v/>
      </c>
      <c r="G101" s="11"/>
      <c r="H101" s="14">
        <f>IF($B101="","",IFERROR(VLOOKUP($B101,'Mietverhältnisse'!$A$2:$J$101,6,FALSE)+VLOOKUP($B101,'Mietverhältnisse'!$A$2:$J$101,7,FALSE),""))</f>
        <v/>
      </c>
      <c r="I101" s="11"/>
      <c r="J101" s="14">
        <f>IF(OR($G101="",$I101=""),"",MAX($G101-$I101,0))</f>
        <v/>
      </c>
      <c r="K101" s="14">
        <f>IF(OR($G101="",$I101=""),"",$I101-$G101)</f>
        <v/>
      </c>
      <c r="L101" s="15">
        <f>IF(COUNTA($A101:$B101,$G101,$I101,$O101)=0,"",IF($A101="","Prüfbedürftig: Monat fehlt",IF($B101="","Prüfbedürftig: ID fehlt",IF($C101="Prüfbedürftig: ID fehlt","Prüfbedürftig: ID fehlt",IF(OR($A101&lt;$E101,AND($F101&lt;&gt;"",$A101&gt;$F101)),"Prüfbedürftig: außerhalb Vertragslaufzeit","OK")))))</f>
        <v/>
      </c>
      <c r="M101" s="15">
        <f>IF(COUNTA($A101:$B101,$G101,$I101,$O101)=0,"",IF($L101&lt;&gt;"OK",$L101,IF(OR($G101="",$I101=""),"Zahlungsangaben unvollständig",IF($I101&lt;$G101,"Offener Betrag","Vollständig erfasst"))))</f>
        <v/>
      </c>
      <c r="N101" s="15">
        <f>IF(OR($G101="",$I101=""),"",IF($I101=0,"0 € bestätigt: keine Zahlung",IF($I101&gt;$G101,"Überzahlung","")))</f>
        <v/>
      </c>
      <c r="O101" s="8"/>
    </row>
    <row r="102" spans="1:15">
      <c r="A102" s="10"/>
      <c r="B102" s="8"/>
      <c r="C102" s="12">
        <f>IF($B102="","",IFERROR(VLOOKUP($B102,'Mietverhältnisse'!$A$2:$J$101,2,FALSE),"Prüfbedürftig: ID fehlt"))</f>
        <v/>
      </c>
      <c r="D102" s="12">
        <f>IF($B102="","",IFERROR(VLOOKUP($B102,'Mietverhältnisse'!$A$2:$J$101,3,FALSE),""))</f>
        <v/>
      </c>
      <c r="E102" s="13">
        <f>IF($B102="","",IFERROR(VLOOKUP($B102,'Mietverhältnisse'!$A$2:$J$101,4,FALSE),""))</f>
        <v/>
      </c>
      <c r="F102" s="13">
        <f>IF($B102="","",IFERROR(IF(COUNTIFS('Mietverhältnisse'!$A$2:$A$101,$B102,'Mietverhältnisse'!$E$2:$E$101,"&lt;&gt;")=0,"",VLOOKUP($B102,'Mietverhältnisse'!$A$2:$J$101,5,FALSE)),""))</f>
        <v/>
      </c>
      <c r="G102" s="11"/>
      <c r="H102" s="14">
        <f>IF($B102="","",IFERROR(VLOOKUP($B102,'Mietverhältnisse'!$A$2:$J$101,6,FALSE)+VLOOKUP($B102,'Mietverhältnisse'!$A$2:$J$101,7,FALSE),""))</f>
        <v/>
      </c>
      <c r="I102" s="11"/>
      <c r="J102" s="14">
        <f>IF(OR($G102="",$I102=""),"",MAX($G102-$I102,0))</f>
        <v/>
      </c>
      <c r="K102" s="14">
        <f>IF(OR($G102="",$I102=""),"",$I102-$G102)</f>
        <v/>
      </c>
      <c r="L102" s="15">
        <f>IF(COUNTA($A102:$B102,$G102,$I102,$O102)=0,"",IF($A102="","Prüfbedürftig: Monat fehlt",IF($B102="","Prüfbedürftig: ID fehlt",IF($C102="Prüfbedürftig: ID fehlt","Prüfbedürftig: ID fehlt",IF(OR($A102&lt;$E102,AND($F102&lt;&gt;"",$A102&gt;$F102)),"Prüfbedürftig: außerhalb Vertragslaufzeit","OK")))))</f>
        <v/>
      </c>
      <c r="M102" s="15">
        <f>IF(COUNTA($A102:$B102,$G102,$I102,$O102)=0,"",IF($L102&lt;&gt;"OK",$L102,IF(OR($G102="",$I102=""),"Zahlungsangaben unvollständig",IF($I102&lt;$G102,"Offener Betrag","Vollständig erfasst"))))</f>
        <v/>
      </c>
      <c r="N102" s="15">
        <f>IF(OR($G102="",$I102=""),"",IF($I102=0,"0 € bestätigt: keine Zahlung",IF($I102&gt;$G102,"Überzahlung","")))</f>
        <v/>
      </c>
      <c r="O102" s="8"/>
    </row>
    <row r="103" spans="1:15">
      <c r="A103" s="10"/>
      <c r="B103" s="8"/>
      <c r="C103" s="12">
        <f>IF($B103="","",IFERROR(VLOOKUP($B103,'Mietverhältnisse'!$A$2:$J$101,2,FALSE),"Prüfbedürftig: ID fehlt"))</f>
        <v/>
      </c>
      <c r="D103" s="12">
        <f>IF($B103="","",IFERROR(VLOOKUP($B103,'Mietverhältnisse'!$A$2:$J$101,3,FALSE),""))</f>
        <v/>
      </c>
      <c r="E103" s="13">
        <f>IF($B103="","",IFERROR(VLOOKUP($B103,'Mietverhältnisse'!$A$2:$J$101,4,FALSE),""))</f>
        <v/>
      </c>
      <c r="F103" s="13">
        <f>IF($B103="","",IFERROR(IF(COUNTIFS('Mietverhältnisse'!$A$2:$A$101,$B103,'Mietverhältnisse'!$E$2:$E$101,"&lt;&gt;")=0,"",VLOOKUP($B103,'Mietverhältnisse'!$A$2:$J$101,5,FALSE)),""))</f>
        <v/>
      </c>
      <c r="G103" s="11"/>
      <c r="H103" s="14">
        <f>IF($B103="","",IFERROR(VLOOKUP($B103,'Mietverhältnisse'!$A$2:$J$101,6,FALSE)+VLOOKUP($B103,'Mietverhältnisse'!$A$2:$J$101,7,FALSE),""))</f>
        <v/>
      </c>
      <c r="I103" s="11"/>
      <c r="J103" s="14">
        <f>IF(OR($G103="",$I103=""),"",MAX($G103-$I103,0))</f>
        <v/>
      </c>
      <c r="K103" s="14">
        <f>IF(OR($G103="",$I103=""),"",$I103-$G103)</f>
        <v/>
      </c>
      <c r="L103" s="15">
        <f>IF(COUNTA($A103:$B103,$G103,$I103,$O103)=0,"",IF($A103="","Prüfbedürftig: Monat fehlt",IF($B103="","Prüfbedürftig: ID fehlt",IF($C103="Prüfbedürftig: ID fehlt","Prüfbedürftig: ID fehlt",IF(OR($A103&lt;$E103,AND($F103&lt;&gt;"",$A103&gt;$F103)),"Prüfbedürftig: außerhalb Vertragslaufzeit","OK")))))</f>
        <v/>
      </c>
      <c r="M103" s="15">
        <f>IF(COUNTA($A103:$B103,$G103,$I103,$O103)=0,"",IF($L103&lt;&gt;"OK",$L103,IF(OR($G103="",$I103=""),"Zahlungsangaben unvollständig",IF($I103&lt;$G103,"Offener Betrag","Vollständig erfasst"))))</f>
        <v/>
      </c>
      <c r="N103" s="15">
        <f>IF(OR($G103="",$I103=""),"",IF($I103=0,"0 € bestätigt: keine Zahlung",IF($I103&gt;$G103,"Überzahlung","")))</f>
        <v/>
      </c>
      <c r="O103" s="8"/>
    </row>
    <row r="104" spans="1:15">
      <c r="A104" s="10"/>
      <c r="B104" s="8"/>
      <c r="C104" s="12">
        <f>IF($B104="","",IFERROR(VLOOKUP($B104,'Mietverhältnisse'!$A$2:$J$101,2,FALSE),"Prüfbedürftig: ID fehlt"))</f>
        <v/>
      </c>
      <c r="D104" s="12">
        <f>IF($B104="","",IFERROR(VLOOKUP($B104,'Mietverhältnisse'!$A$2:$J$101,3,FALSE),""))</f>
        <v/>
      </c>
      <c r="E104" s="13">
        <f>IF($B104="","",IFERROR(VLOOKUP($B104,'Mietverhältnisse'!$A$2:$J$101,4,FALSE),""))</f>
        <v/>
      </c>
      <c r="F104" s="13">
        <f>IF($B104="","",IFERROR(IF(COUNTIFS('Mietverhältnisse'!$A$2:$A$101,$B104,'Mietverhältnisse'!$E$2:$E$101,"&lt;&gt;")=0,"",VLOOKUP($B104,'Mietverhältnisse'!$A$2:$J$101,5,FALSE)),""))</f>
        <v/>
      </c>
      <c r="G104" s="11"/>
      <c r="H104" s="14">
        <f>IF($B104="","",IFERROR(VLOOKUP($B104,'Mietverhältnisse'!$A$2:$J$101,6,FALSE)+VLOOKUP($B104,'Mietverhältnisse'!$A$2:$J$101,7,FALSE),""))</f>
        <v/>
      </c>
      <c r="I104" s="11"/>
      <c r="J104" s="14">
        <f>IF(OR($G104="",$I104=""),"",MAX($G104-$I104,0))</f>
        <v/>
      </c>
      <c r="K104" s="14">
        <f>IF(OR($G104="",$I104=""),"",$I104-$G104)</f>
        <v/>
      </c>
      <c r="L104" s="15">
        <f>IF(COUNTA($A104:$B104,$G104,$I104,$O104)=0,"",IF($A104="","Prüfbedürftig: Monat fehlt",IF($B104="","Prüfbedürftig: ID fehlt",IF($C104="Prüfbedürftig: ID fehlt","Prüfbedürftig: ID fehlt",IF(OR($A104&lt;$E104,AND($F104&lt;&gt;"",$A104&gt;$F104)),"Prüfbedürftig: außerhalb Vertragslaufzeit","OK")))))</f>
        <v/>
      </c>
      <c r="M104" s="15">
        <f>IF(COUNTA($A104:$B104,$G104,$I104,$O104)=0,"",IF($L104&lt;&gt;"OK",$L104,IF(OR($G104="",$I104=""),"Zahlungsangaben unvollständig",IF($I104&lt;$G104,"Offener Betrag","Vollständig erfasst"))))</f>
        <v/>
      </c>
      <c r="N104" s="15">
        <f>IF(OR($G104="",$I104=""),"",IF($I104=0,"0 € bestätigt: keine Zahlung",IF($I104&gt;$G104,"Überzahlung","")))</f>
        <v/>
      </c>
      <c r="O104" s="8"/>
    </row>
    <row r="105" spans="1:15">
      <c r="A105" s="10"/>
      <c r="B105" s="8"/>
      <c r="C105" s="12">
        <f>IF($B105="","",IFERROR(VLOOKUP($B105,'Mietverhältnisse'!$A$2:$J$101,2,FALSE),"Prüfbedürftig: ID fehlt"))</f>
        <v/>
      </c>
      <c r="D105" s="12">
        <f>IF($B105="","",IFERROR(VLOOKUP($B105,'Mietverhältnisse'!$A$2:$J$101,3,FALSE),""))</f>
        <v/>
      </c>
      <c r="E105" s="13">
        <f>IF($B105="","",IFERROR(VLOOKUP($B105,'Mietverhältnisse'!$A$2:$J$101,4,FALSE),""))</f>
        <v/>
      </c>
      <c r="F105" s="13">
        <f>IF($B105="","",IFERROR(IF(COUNTIFS('Mietverhältnisse'!$A$2:$A$101,$B105,'Mietverhältnisse'!$E$2:$E$101,"&lt;&gt;")=0,"",VLOOKUP($B105,'Mietverhältnisse'!$A$2:$J$101,5,FALSE)),""))</f>
        <v/>
      </c>
      <c r="G105" s="11"/>
      <c r="H105" s="14">
        <f>IF($B105="","",IFERROR(VLOOKUP($B105,'Mietverhältnisse'!$A$2:$J$101,6,FALSE)+VLOOKUP($B105,'Mietverhältnisse'!$A$2:$J$101,7,FALSE),""))</f>
        <v/>
      </c>
      <c r="I105" s="11"/>
      <c r="J105" s="14">
        <f>IF(OR($G105="",$I105=""),"",MAX($G105-$I105,0))</f>
        <v/>
      </c>
      <c r="K105" s="14">
        <f>IF(OR($G105="",$I105=""),"",$I105-$G105)</f>
        <v/>
      </c>
      <c r="L105" s="15">
        <f>IF(COUNTA($A105:$B105,$G105,$I105,$O105)=0,"",IF($A105="","Prüfbedürftig: Monat fehlt",IF($B105="","Prüfbedürftig: ID fehlt",IF($C105="Prüfbedürftig: ID fehlt","Prüfbedürftig: ID fehlt",IF(OR($A105&lt;$E105,AND($F105&lt;&gt;"",$A105&gt;$F105)),"Prüfbedürftig: außerhalb Vertragslaufzeit","OK")))))</f>
        <v/>
      </c>
      <c r="M105" s="15">
        <f>IF(COUNTA($A105:$B105,$G105,$I105,$O105)=0,"",IF($L105&lt;&gt;"OK",$L105,IF(OR($G105="",$I105=""),"Zahlungsangaben unvollständig",IF($I105&lt;$G105,"Offener Betrag","Vollständig erfasst"))))</f>
        <v/>
      </c>
      <c r="N105" s="15">
        <f>IF(OR($G105="",$I105=""),"",IF($I105=0,"0 € bestätigt: keine Zahlung",IF($I105&gt;$G105,"Überzahlung","")))</f>
        <v/>
      </c>
      <c r="O105" s="8"/>
    </row>
    <row r="106" spans="1:15">
      <c r="A106" s="10"/>
      <c r="B106" s="8"/>
      <c r="C106" s="12">
        <f>IF($B106="","",IFERROR(VLOOKUP($B106,'Mietverhältnisse'!$A$2:$J$101,2,FALSE),"Prüfbedürftig: ID fehlt"))</f>
        <v/>
      </c>
      <c r="D106" s="12">
        <f>IF($B106="","",IFERROR(VLOOKUP($B106,'Mietverhältnisse'!$A$2:$J$101,3,FALSE),""))</f>
        <v/>
      </c>
      <c r="E106" s="13">
        <f>IF($B106="","",IFERROR(VLOOKUP($B106,'Mietverhältnisse'!$A$2:$J$101,4,FALSE),""))</f>
        <v/>
      </c>
      <c r="F106" s="13">
        <f>IF($B106="","",IFERROR(IF(COUNTIFS('Mietverhältnisse'!$A$2:$A$101,$B106,'Mietverhältnisse'!$E$2:$E$101,"&lt;&gt;")=0,"",VLOOKUP($B106,'Mietverhältnisse'!$A$2:$J$101,5,FALSE)),""))</f>
        <v/>
      </c>
      <c r="G106" s="11"/>
      <c r="H106" s="14">
        <f>IF($B106="","",IFERROR(VLOOKUP($B106,'Mietverhältnisse'!$A$2:$J$101,6,FALSE)+VLOOKUP($B106,'Mietverhältnisse'!$A$2:$J$101,7,FALSE),""))</f>
        <v/>
      </c>
      <c r="I106" s="11"/>
      <c r="J106" s="14">
        <f>IF(OR($G106="",$I106=""),"",MAX($G106-$I106,0))</f>
        <v/>
      </c>
      <c r="K106" s="14">
        <f>IF(OR($G106="",$I106=""),"",$I106-$G106)</f>
        <v/>
      </c>
      <c r="L106" s="15">
        <f>IF(COUNTA($A106:$B106,$G106,$I106,$O106)=0,"",IF($A106="","Prüfbedürftig: Monat fehlt",IF($B106="","Prüfbedürftig: ID fehlt",IF($C106="Prüfbedürftig: ID fehlt","Prüfbedürftig: ID fehlt",IF(OR($A106&lt;$E106,AND($F106&lt;&gt;"",$A106&gt;$F106)),"Prüfbedürftig: außerhalb Vertragslaufzeit","OK")))))</f>
        <v/>
      </c>
      <c r="M106" s="15">
        <f>IF(COUNTA($A106:$B106,$G106,$I106,$O106)=0,"",IF($L106&lt;&gt;"OK",$L106,IF(OR($G106="",$I106=""),"Zahlungsangaben unvollständig",IF($I106&lt;$G106,"Offener Betrag","Vollständig erfasst"))))</f>
        <v/>
      </c>
      <c r="N106" s="15">
        <f>IF(OR($G106="",$I106=""),"",IF($I106=0,"0 € bestätigt: keine Zahlung",IF($I106&gt;$G106,"Überzahlung","")))</f>
        <v/>
      </c>
      <c r="O106" s="8"/>
    </row>
    <row r="107" spans="1:15">
      <c r="A107" s="10"/>
      <c r="B107" s="8"/>
      <c r="C107" s="12">
        <f>IF($B107="","",IFERROR(VLOOKUP($B107,'Mietverhältnisse'!$A$2:$J$101,2,FALSE),"Prüfbedürftig: ID fehlt"))</f>
        <v/>
      </c>
      <c r="D107" s="12">
        <f>IF($B107="","",IFERROR(VLOOKUP($B107,'Mietverhältnisse'!$A$2:$J$101,3,FALSE),""))</f>
        <v/>
      </c>
      <c r="E107" s="13">
        <f>IF($B107="","",IFERROR(VLOOKUP($B107,'Mietverhältnisse'!$A$2:$J$101,4,FALSE),""))</f>
        <v/>
      </c>
      <c r="F107" s="13">
        <f>IF($B107="","",IFERROR(IF(COUNTIFS('Mietverhältnisse'!$A$2:$A$101,$B107,'Mietverhältnisse'!$E$2:$E$101,"&lt;&gt;")=0,"",VLOOKUP($B107,'Mietverhältnisse'!$A$2:$J$101,5,FALSE)),""))</f>
        <v/>
      </c>
      <c r="G107" s="11"/>
      <c r="H107" s="14">
        <f>IF($B107="","",IFERROR(VLOOKUP($B107,'Mietverhältnisse'!$A$2:$J$101,6,FALSE)+VLOOKUP($B107,'Mietverhältnisse'!$A$2:$J$101,7,FALSE),""))</f>
        <v/>
      </c>
      <c r="I107" s="11"/>
      <c r="J107" s="14">
        <f>IF(OR($G107="",$I107=""),"",MAX($G107-$I107,0))</f>
        <v/>
      </c>
      <c r="K107" s="14">
        <f>IF(OR($G107="",$I107=""),"",$I107-$G107)</f>
        <v/>
      </c>
      <c r="L107" s="15">
        <f>IF(COUNTA($A107:$B107,$G107,$I107,$O107)=0,"",IF($A107="","Prüfbedürftig: Monat fehlt",IF($B107="","Prüfbedürftig: ID fehlt",IF($C107="Prüfbedürftig: ID fehlt","Prüfbedürftig: ID fehlt",IF(OR($A107&lt;$E107,AND($F107&lt;&gt;"",$A107&gt;$F107)),"Prüfbedürftig: außerhalb Vertragslaufzeit","OK")))))</f>
        <v/>
      </c>
      <c r="M107" s="15">
        <f>IF(COUNTA($A107:$B107,$G107,$I107,$O107)=0,"",IF($L107&lt;&gt;"OK",$L107,IF(OR($G107="",$I107=""),"Zahlungsangaben unvollständig",IF($I107&lt;$G107,"Offener Betrag","Vollständig erfasst"))))</f>
        <v/>
      </c>
      <c r="N107" s="15">
        <f>IF(OR($G107="",$I107=""),"",IF($I107=0,"0 € bestätigt: keine Zahlung",IF($I107&gt;$G107,"Überzahlung","")))</f>
        <v/>
      </c>
      <c r="O107" s="8"/>
    </row>
    <row r="108" spans="1:15">
      <c r="A108" s="10"/>
      <c r="B108" s="8"/>
      <c r="C108" s="12">
        <f>IF($B108="","",IFERROR(VLOOKUP($B108,'Mietverhältnisse'!$A$2:$J$101,2,FALSE),"Prüfbedürftig: ID fehlt"))</f>
        <v/>
      </c>
      <c r="D108" s="12">
        <f>IF($B108="","",IFERROR(VLOOKUP($B108,'Mietverhältnisse'!$A$2:$J$101,3,FALSE),""))</f>
        <v/>
      </c>
      <c r="E108" s="13">
        <f>IF($B108="","",IFERROR(VLOOKUP($B108,'Mietverhältnisse'!$A$2:$J$101,4,FALSE),""))</f>
        <v/>
      </c>
      <c r="F108" s="13">
        <f>IF($B108="","",IFERROR(IF(COUNTIFS('Mietverhältnisse'!$A$2:$A$101,$B108,'Mietverhältnisse'!$E$2:$E$101,"&lt;&gt;")=0,"",VLOOKUP($B108,'Mietverhältnisse'!$A$2:$J$101,5,FALSE)),""))</f>
        <v/>
      </c>
      <c r="G108" s="11"/>
      <c r="H108" s="14">
        <f>IF($B108="","",IFERROR(VLOOKUP($B108,'Mietverhältnisse'!$A$2:$J$101,6,FALSE)+VLOOKUP($B108,'Mietverhältnisse'!$A$2:$J$101,7,FALSE),""))</f>
        <v/>
      </c>
      <c r="I108" s="11"/>
      <c r="J108" s="14">
        <f>IF(OR($G108="",$I108=""),"",MAX($G108-$I108,0))</f>
        <v/>
      </c>
      <c r="K108" s="14">
        <f>IF(OR($G108="",$I108=""),"",$I108-$G108)</f>
        <v/>
      </c>
      <c r="L108" s="15">
        <f>IF(COUNTA($A108:$B108,$G108,$I108,$O108)=0,"",IF($A108="","Prüfbedürftig: Monat fehlt",IF($B108="","Prüfbedürftig: ID fehlt",IF($C108="Prüfbedürftig: ID fehlt","Prüfbedürftig: ID fehlt",IF(OR($A108&lt;$E108,AND($F108&lt;&gt;"",$A108&gt;$F108)),"Prüfbedürftig: außerhalb Vertragslaufzeit","OK")))))</f>
        <v/>
      </c>
      <c r="M108" s="15">
        <f>IF(COUNTA($A108:$B108,$G108,$I108,$O108)=0,"",IF($L108&lt;&gt;"OK",$L108,IF(OR($G108="",$I108=""),"Zahlungsangaben unvollständig",IF($I108&lt;$G108,"Offener Betrag","Vollständig erfasst"))))</f>
        <v/>
      </c>
      <c r="N108" s="15">
        <f>IF(OR($G108="",$I108=""),"",IF($I108=0,"0 € bestätigt: keine Zahlung",IF($I108&gt;$G108,"Überzahlung","")))</f>
        <v/>
      </c>
      <c r="O108" s="8"/>
    </row>
    <row r="109" spans="1:15">
      <c r="A109" s="10"/>
      <c r="B109" s="8"/>
      <c r="C109" s="12">
        <f>IF($B109="","",IFERROR(VLOOKUP($B109,'Mietverhältnisse'!$A$2:$J$101,2,FALSE),"Prüfbedürftig: ID fehlt"))</f>
        <v/>
      </c>
      <c r="D109" s="12">
        <f>IF($B109="","",IFERROR(VLOOKUP($B109,'Mietverhältnisse'!$A$2:$J$101,3,FALSE),""))</f>
        <v/>
      </c>
      <c r="E109" s="13">
        <f>IF($B109="","",IFERROR(VLOOKUP($B109,'Mietverhältnisse'!$A$2:$J$101,4,FALSE),""))</f>
        <v/>
      </c>
      <c r="F109" s="13">
        <f>IF($B109="","",IFERROR(IF(COUNTIFS('Mietverhältnisse'!$A$2:$A$101,$B109,'Mietverhältnisse'!$E$2:$E$101,"&lt;&gt;")=0,"",VLOOKUP($B109,'Mietverhältnisse'!$A$2:$J$101,5,FALSE)),""))</f>
        <v/>
      </c>
      <c r="G109" s="11"/>
      <c r="H109" s="14">
        <f>IF($B109="","",IFERROR(VLOOKUP($B109,'Mietverhältnisse'!$A$2:$J$101,6,FALSE)+VLOOKUP($B109,'Mietverhältnisse'!$A$2:$J$101,7,FALSE),""))</f>
        <v/>
      </c>
      <c r="I109" s="11"/>
      <c r="J109" s="14">
        <f>IF(OR($G109="",$I109=""),"",MAX($G109-$I109,0))</f>
        <v/>
      </c>
      <c r="K109" s="14">
        <f>IF(OR($G109="",$I109=""),"",$I109-$G109)</f>
        <v/>
      </c>
      <c r="L109" s="15">
        <f>IF(COUNTA($A109:$B109,$G109,$I109,$O109)=0,"",IF($A109="","Prüfbedürftig: Monat fehlt",IF($B109="","Prüfbedürftig: ID fehlt",IF($C109="Prüfbedürftig: ID fehlt","Prüfbedürftig: ID fehlt",IF(OR($A109&lt;$E109,AND($F109&lt;&gt;"",$A109&gt;$F109)),"Prüfbedürftig: außerhalb Vertragslaufzeit","OK")))))</f>
        <v/>
      </c>
      <c r="M109" s="15">
        <f>IF(COUNTA($A109:$B109,$G109,$I109,$O109)=0,"",IF($L109&lt;&gt;"OK",$L109,IF(OR($G109="",$I109=""),"Zahlungsangaben unvollständig",IF($I109&lt;$G109,"Offener Betrag","Vollständig erfasst"))))</f>
        <v/>
      </c>
      <c r="N109" s="15">
        <f>IF(OR($G109="",$I109=""),"",IF($I109=0,"0 € bestätigt: keine Zahlung",IF($I109&gt;$G109,"Überzahlung","")))</f>
        <v/>
      </c>
      <c r="O109" s="8"/>
    </row>
    <row r="110" spans="1:15">
      <c r="A110" s="10"/>
      <c r="B110" s="8"/>
      <c r="C110" s="12">
        <f>IF($B110="","",IFERROR(VLOOKUP($B110,'Mietverhältnisse'!$A$2:$J$101,2,FALSE),"Prüfbedürftig: ID fehlt"))</f>
        <v/>
      </c>
      <c r="D110" s="12">
        <f>IF($B110="","",IFERROR(VLOOKUP($B110,'Mietverhältnisse'!$A$2:$J$101,3,FALSE),""))</f>
        <v/>
      </c>
      <c r="E110" s="13">
        <f>IF($B110="","",IFERROR(VLOOKUP($B110,'Mietverhältnisse'!$A$2:$J$101,4,FALSE),""))</f>
        <v/>
      </c>
      <c r="F110" s="13">
        <f>IF($B110="","",IFERROR(IF(COUNTIFS('Mietverhältnisse'!$A$2:$A$101,$B110,'Mietverhältnisse'!$E$2:$E$101,"&lt;&gt;")=0,"",VLOOKUP($B110,'Mietverhältnisse'!$A$2:$J$101,5,FALSE)),""))</f>
        <v/>
      </c>
      <c r="G110" s="11"/>
      <c r="H110" s="14">
        <f>IF($B110="","",IFERROR(VLOOKUP($B110,'Mietverhältnisse'!$A$2:$J$101,6,FALSE)+VLOOKUP($B110,'Mietverhältnisse'!$A$2:$J$101,7,FALSE),""))</f>
        <v/>
      </c>
      <c r="I110" s="11"/>
      <c r="J110" s="14">
        <f>IF(OR($G110="",$I110=""),"",MAX($G110-$I110,0))</f>
        <v/>
      </c>
      <c r="K110" s="14">
        <f>IF(OR($G110="",$I110=""),"",$I110-$G110)</f>
        <v/>
      </c>
      <c r="L110" s="15">
        <f>IF(COUNTA($A110:$B110,$G110,$I110,$O110)=0,"",IF($A110="","Prüfbedürftig: Monat fehlt",IF($B110="","Prüfbedürftig: ID fehlt",IF($C110="Prüfbedürftig: ID fehlt","Prüfbedürftig: ID fehlt",IF(OR($A110&lt;$E110,AND($F110&lt;&gt;"",$A110&gt;$F110)),"Prüfbedürftig: außerhalb Vertragslaufzeit","OK")))))</f>
        <v/>
      </c>
      <c r="M110" s="15">
        <f>IF(COUNTA($A110:$B110,$G110,$I110,$O110)=0,"",IF($L110&lt;&gt;"OK",$L110,IF(OR($G110="",$I110=""),"Zahlungsangaben unvollständig",IF($I110&lt;$G110,"Offener Betrag","Vollständig erfasst"))))</f>
        <v/>
      </c>
      <c r="N110" s="15">
        <f>IF(OR($G110="",$I110=""),"",IF($I110=0,"0 € bestätigt: keine Zahlung",IF($I110&gt;$G110,"Überzahlung","")))</f>
        <v/>
      </c>
      <c r="O110" s="8"/>
    </row>
    <row r="111" spans="1:15">
      <c r="A111" s="10"/>
      <c r="B111" s="8"/>
      <c r="C111" s="12">
        <f>IF($B111="","",IFERROR(VLOOKUP($B111,'Mietverhältnisse'!$A$2:$J$101,2,FALSE),"Prüfbedürftig: ID fehlt"))</f>
        <v/>
      </c>
      <c r="D111" s="12">
        <f>IF($B111="","",IFERROR(VLOOKUP($B111,'Mietverhältnisse'!$A$2:$J$101,3,FALSE),""))</f>
        <v/>
      </c>
      <c r="E111" s="13">
        <f>IF($B111="","",IFERROR(VLOOKUP($B111,'Mietverhältnisse'!$A$2:$J$101,4,FALSE),""))</f>
        <v/>
      </c>
      <c r="F111" s="13">
        <f>IF($B111="","",IFERROR(IF(COUNTIFS('Mietverhältnisse'!$A$2:$A$101,$B111,'Mietverhältnisse'!$E$2:$E$101,"&lt;&gt;")=0,"",VLOOKUP($B111,'Mietverhältnisse'!$A$2:$J$101,5,FALSE)),""))</f>
        <v/>
      </c>
      <c r="G111" s="11"/>
      <c r="H111" s="14">
        <f>IF($B111="","",IFERROR(VLOOKUP($B111,'Mietverhältnisse'!$A$2:$J$101,6,FALSE)+VLOOKUP($B111,'Mietverhältnisse'!$A$2:$J$101,7,FALSE),""))</f>
        <v/>
      </c>
      <c r="I111" s="11"/>
      <c r="J111" s="14">
        <f>IF(OR($G111="",$I111=""),"",MAX($G111-$I111,0))</f>
        <v/>
      </c>
      <c r="K111" s="14">
        <f>IF(OR($G111="",$I111=""),"",$I111-$G111)</f>
        <v/>
      </c>
      <c r="L111" s="15">
        <f>IF(COUNTA($A111:$B111,$G111,$I111,$O111)=0,"",IF($A111="","Prüfbedürftig: Monat fehlt",IF($B111="","Prüfbedürftig: ID fehlt",IF($C111="Prüfbedürftig: ID fehlt","Prüfbedürftig: ID fehlt",IF(OR($A111&lt;$E111,AND($F111&lt;&gt;"",$A111&gt;$F111)),"Prüfbedürftig: außerhalb Vertragslaufzeit","OK")))))</f>
        <v/>
      </c>
      <c r="M111" s="15">
        <f>IF(COUNTA($A111:$B111,$G111,$I111,$O111)=0,"",IF($L111&lt;&gt;"OK",$L111,IF(OR($G111="",$I111=""),"Zahlungsangaben unvollständig",IF($I111&lt;$G111,"Offener Betrag","Vollständig erfasst"))))</f>
        <v/>
      </c>
      <c r="N111" s="15">
        <f>IF(OR($G111="",$I111=""),"",IF($I111=0,"0 € bestätigt: keine Zahlung",IF($I111&gt;$G111,"Überzahlung","")))</f>
        <v/>
      </c>
      <c r="O111" s="8"/>
    </row>
    <row r="112" spans="1:15">
      <c r="A112" s="10"/>
      <c r="B112" s="8"/>
      <c r="C112" s="12">
        <f>IF($B112="","",IFERROR(VLOOKUP($B112,'Mietverhältnisse'!$A$2:$J$101,2,FALSE),"Prüfbedürftig: ID fehlt"))</f>
        <v/>
      </c>
      <c r="D112" s="12">
        <f>IF($B112="","",IFERROR(VLOOKUP($B112,'Mietverhältnisse'!$A$2:$J$101,3,FALSE),""))</f>
        <v/>
      </c>
      <c r="E112" s="13">
        <f>IF($B112="","",IFERROR(VLOOKUP($B112,'Mietverhältnisse'!$A$2:$J$101,4,FALSE),""))</f>
        <v/>
      </c>
      <c r="F112" s="13">
        <f>IF($B112="","",IFERROR(IF(COUNTIFS('Mietverhältnisse'!$A$2:$A$101,$B112,'Mietverhältnisse'!$E$2:$E$101,"&lt;&gt;")=0,"",VLOOKUP($B112,'Mietverhältnisse'!$A$2:$J$101,5,FALSE)),""))</f>
        <v/>
      </c>
      <c r="G112" s="11"/>
      <c r="H112" s="14">
        <f>IF($B112="","",IFERROR(VLOOKUP($B112,'Mietverhältnisse'!$A$2:$J$101,6,FALSE)+VLOOKUP($B112,'Mietverhältnisse'!$A$2:$J$101,7,FALSE),""))</f>
        <v/>
      </c>
      <c r="I112" s="11"/>
      <c r="J112" s="14">
        <f>IF(OR($G112="",$I112=""),"",MAX($G112-$I112,0))</f>
        <v/>
      </c>
      <c r="K112" s="14">
        <f>IF(OR($G112="",$I112=""),"",$I112-$G112)</f>
        <v/>
      </c>
      <c r="L112" s="15">
        <f>IF(COUNTA($A112:$B112,$G112,$I112,$O112)=0,"",IF($A112="","Prüfbedürftig: Monat fehlt",IF($B112="","Prüfbedürftig: ID fehlt",IF($C112="Prüfbedürftig: ID fehlt","Prüfbedürftig: ID fehlt",IF(OR($A112&lt;$E112,AND($F112&lt;&gt;"",$A112&gt;$F112)),"Prüfbedürftig: außerhalb Vertragslaufzeit","OK")))))</f>
        <v/>
      </c>
      <c r="M112" s="15">
        <f>IF(COUNTA($A112:$B112,$G112,$I112,$O112)=0,"",IF($L112&lt;&gt;"OK",$L112,IF(OR($G112="",$I112=""),"Zahlungsangaben unvollständig",IF($I112&lt;$G112,"Offener Betrag","Vollständig erfasst"))))</f>
        <v/>
      </c>
      <c r="N112" s="15">
        <f>IF(OR($G112="",$I112=""),"",IF($I112=0,"0 € bestätigt: keine Zahlung",IF($I112&gt;$G112,"Überzahlung","")))</f>
        <v/>
      </c>
      <c r="O112" s="8"/>
    </row>
    <row r="113" spans="1:15">
      <c r="A113" s="10"/>
      <c r="B113" s="8"/>
      <c r="C113" s="12">
        <f>IF($B113="","",IFERROR(VLOOKUP($B113,'Mietverhältnisse'!$A$2:$J$101,2,FALSE),"Prüfbedürftig: ID fehlt"))</f>
        <v/>
      </c>
      <c r="D113" s="12">
        <f>IF($B113="","",IFERROR(VLOOKUP($B113,'Mietverhältnisse'!$A$2:$J$101,3,FALSE),""))</f>
        <v/>
      </c>
      <c r="E113" s="13">
        <f>IF($B113="","",IFERROR(VLOOKUP($B113,'Mietverhältnisse'!$A$2:$J$101,4,FALSE),""))</f>
        <v/>
      </c>
      <c r="F113" s="13">
        <f>IF($B113="","",IFERROR(IF(COUNTIFS('Mietverhältnisse'!$A$2:$A$101,$B113,'Mietverhältnisse'!$E$2:$E$101,"&lt;&gt;")=0,"",VLOOKUP($B113,'Mietverhältnisse'!$A$2:$J$101,5,FALSE)),""))</f>
        <v/>
      </c>
      <c r="G113" s="11"/>
      <c r="H113" s="14">
        <f>IF($B113="","",IFERROR(VLOOKUP($B113,'Mietverhältnisse'!$A$2:$J$101,6,FALSE)+VLOOKUP($B113,'Mietverhältnisse'!$A$2:$J$101,7,FALSE),""))</f>
        <v/>
      </c>
      <c r="I113" s="11"/>
      <c r="J113" s="14">
        <f>IF(OR($G113="",$I113=""),"",MAX($G113-$I113,0))</f>
        <v/>
      </c>
      <c r="K113" s="14">
        <f>IF(OR($G113="",$I113=""),"",$I113-$G113)</f>
        <v/>
      </c>
      <c r="L113" s="15">
        <f>IF(COUNTA($A113:$B113,$G113,$I113,$O113)=0,"",IF($A113="","Prüfbedürftig: Monat fehlt",IF($B113="","Prüfbedürftig: ID fehlt",IF($C113="Prüfbedürftig: ID fehlt","Prüfbedürftig: ID fehlt",IF(OR($A113&lt;$E113,AND($F113&lt;&gt;"",$A113&gt;$F113)),"Prüfbedürftig: außerhalb Vertragslaufzeit","OK")))))</f>
        <v/>
      </c>
      <c r="M113" s="15">
        <f>IF(COUNTA($A113:$B113,$G113,$I113,$O113)=0,"",IF($L113&lt;&gt;"OK",$L113,IF(OR($G113="",$I113=""),"Zahlungsangaben unvollständig",IF($I113&lt;$G113,"Offener Betrag","Vollständig erfasst"))))</f>
        <v/>
      </c>
      <c r="N113" s="15">
        <f>IF(OR($G113="",$I113=""),"",IF($I113=0,"0 € bestätigt: keine Zahlung",IF($I113&gt;$G113,"Überzahlung","")))</f>
        <v/>
      </c>
      <c r="O113" s="8"/>
    </row>
    <row r="114" spans="1:15">
      <c r="A114" s="10"/>
      <c r="B114" s="8"/>
      <c r="C114" s="12">
        <f>IF($B114="","",IFERROR(VLOOKUP($B114,'Mietverhältnisse'!$A$2:$J$101,2,FALSE),"Prüfbedürftig: ID fehlt"))</f>
        <v/>
      </c>
      <c r="D114" s="12">
        <f>IF($B114="","",IFERROR(VLOOKUP($B114,'Mietverhältnisse'!$A$2:$J$101,3,FALSE),""))</f>
        <v/>
      </c>
      <c r="E114" s="13">
        <f>IF($B114="","",IFERROR(VLOOKUP($B114,'Mietverhältnisse'!$A$2:$J$101,4,FALSE),""))</f>
        <v/>
      </c>
      <c r="F114" s="13">
        <f>IF($B114="","",IFERROR(IF(COUNTIFS('Mietverhältnisse'!$A$2:$A$101,$B114,'Mietverhältnisse'!$E$2:$E$101,"&lt;&gt;")=0,"",VLOOKUP($B114,'Mietverhältnisse'!$A$2:$J$101,5,FALSE)),""))</f>
        <v/>
      </c>
      <c r="G114" s="11"/>
      <c r="H114" s="14">
        <f>IF($B114="","",IFERROR(VLOOKUP($B114,'Mietverhältnisse'!$A$2:$J$101,6,FALSE)+VLOOKUP($B114,'Mietverhältnisse'!$A$2:$J$101,7,FALSE),""))</f>
        <v/>
      </c>
      <c r="I114" s="11"/>
      <c r="J114" s="14">
        <f>IF(OR($G114="",$I114=""),"",MAX($G114-$I114,0))</f>
        <v/>
      </c>
      <c r="K114" s="14">
        <f>IF(OR($G114="",$I114=""),"",$I114-$G114)</f>
        <v/>
      </c>
      <c r="L114" s="15">
        <f>IF(COUNTA($A114:$B114,$G114,$I114,$O114)=0,"",IF($A114="","Prüfbedürftig: Monat fehlt",IF($B114="","Prüfbedürftig: ID fehlt",IF($C114="Prüfbedürftig: ID fehlt","Prüfbedürftig: ID fehlt",IF(OR($A114&lt;$E114,AND($F114&lt;&gt;"",$A114&gt;$F114)),"Prüfbedürftig: außerhalb Vertragslaufzeit","OK")))))</f>
        <v/>
      </c>
      <c r="M114" s="15">
        <f>IF(COUNTA($A114:$B114,$G114,$I114,$O114)=0,"",IF($L114&lt;&gt;"OK",$L114,IF(OR($G114="",$I114=""),"Zahlungsangaben unvollständig",IF($I114&lt;$G114,"Offener Betrag","Vollständig erfasst"))))</f>
        <v/>
      </c>
      <c r="N114" s="15">
        <f>IF(OR($G114="",$I114=""),"",IF($I114=0,"0 € bestätigt: keine Zahlung",IF($I114&gt;$G114,"Überzahlung","")))</f>
        <v/>
      </c>
      <c r="O114" s="8"/>
    </row>
    <row r="115" spans="1:15">
      <c r="A115" s="10"/>
      <c r="B115" s="8"/>
      <c r="C115" s="12">
        <f>IF($B115="","",IFERROR(VLOOKUP($B115,'Mietverhältnisse'!$A$2:$J$101,2,FALSE),"Prüfbedürftig: ID fehlt"))</f>
        <v/>
      </c>
      <c r="D115" s="12">
        <f>IF($B115="","",IFERROR(VLOOKUP($B115,'Mietverhältnisse'!$A$2:$J$101,3,FALSE),""))</f>
        <v/>
      </c>
      <c r="E115" s="13">
        <f>IF($B115="","",IFERROR(VLOOKUP($B115,'Mietverhältnisse'!$A$2:$J$101,4,FALSE),""))</f>
        <v/>
      </c>
      <c r="F115" s="13">
        <f>IF($B115="","",IFERROR(IF(COUNTIFS('Mietverhältnisse'!$A$2:$A$101,$B115,'Mietverhältnisse'!$E$2:$E$101,"&lt;&gt;")=0,"",VLOOKUP($B115,'Mietverhältnisse'!$A$2:$J$101,5,FALSE)),""))</f>
        <v/>
      </c>
      <c r="G115" s="11"/>
      <c r="H115" s="14">
        <f>IF($B115="","",IFERROR(VLOOKUP($B115,'Mietverhältnisse'!$A$2:$J$101,6,FALSE)+VLOOKUP($B115,'Mietverhältnisse'!$A$2:$J$101,7,FALSE),""))</f>
        <v/>
      </c>
      <c r="I115" s="11"/>
      <c r="J115" s="14">
        <f>IF(OR($G115="",$I115=""),"",MAX($G115-$I115,0))</f>
        <v/>
      </c>
      <c r="K115" s="14">
        <f>IF(OR($G115="",$I115=""),"",$I115-$G115)</f>
        <v/>
      </c>
      <c r="L115" s="15">
        <f>IF(COUNTA($A115:$B115,$G115,$I115,$O115)=0,"",IF($A115="","Prüfbedürftig: Monat fehlt",IF($B115="","Prüfbedürftig: ID fehlt",IF($C115="Prüfbedürftig: ID fehlt","Prüfbedürftig: ID fehlt",IF(OR($A115&lt;$E115,AND($F115&lt;&gt;"",$A115&gt;$F115)),"Prüfbedürftig: außerhalb Vertragslaufzeit","OK")))))</f>
        <v/>
      </c>
      <c r="M115" s="15">
        <f>IF(COUNTA($A115:$B115,$G115,$I115,$O115)=0,"",IF($L115&lt;&gt;"OK",$L115,IF(OR($G115="",$I115=""),"Zahlungsangaben unvollständig",IF($I115&lt;$G115,"Offener Betrag","Vollständig erfasst"))))</f>
        <v/>
      </c>
      <c r="N115" s="15">
        <f>IF(OR($G115="",$I115=""),"",IF($I115=0,"0 € bestätigt: keine Zahlung",IF($I115&gt;$G115,"Überzahlung","")))</f>
        <v/>
      </c>
      <c r="O115" s="8"/>
    </row>
    <row r="116" spans="1:15">
      <c r="A116" s="10"/>
      <c r="B116" s="8"/>
      <c r="C116" s="12">
        <f>IF($B116="","",IFERROR(VLOOKUP($B116,'Mietverhältnisse'!$A$2:$J$101,2,FALSE),"Prüfbedürftig: ID fehlt"))</f>
        <v/>
      </c>
      <c r="D116" s="12">
        <f>IF($B116="","",IFERROR(VLOOKUP($B116,'Mietverhältnisse'!$A$2:$J$101,3,FALSE),""))</f>
        <v/>
      </c>
      <c r="E116" s="13">
        <f>IF($B116="","",IFERROR(VLOOKUP($B116,'Mietverhältnisse'!$A$2:$J$101,4,FALSE),""))</f>
        <v/>
      </c>
      <c r="F116" s="13">
        <f>IF($B116="","",IFERROR(IF(COUNTIFS('Mietverhältnisse'!$A$2:$A$101,$B116,'Mietverhältnisse'!$E$2:$E$101,"&lt;&gt;")=0,"",VLOOKUP($B116,'Mietverhältnisse'!$A$2:$J$101,5,FALSE)),""))</f>
        <v/>
      </c>
      <c r="G116" s="11"/>
      <c r="H116" s="14">
        <f>IF($B116="","",IFERROR(VLOOKUP($B116,'Mietverhältnisse'!$A$2:$J$101,6,FALSE)+VLOOKUP($B116,'Mietverhältnisse'!$A$2:$J$101,7,FALSE),""))</f>
        <v/>
      </c>
      <c r="I116" s="11"/>
      <c r="J116" s="14">
        <f>IF(OR($G116="",$I116=""),"",MAX($G116-$I116,0))</f>
        <v/>
      </c>
      <c r="K116" s="14">
        <f>IF(OR($G116="",$I116=""),"",$I116-$G116)</f>
        <v/>
      </c>
      <c r="L116" s="15">
        <f>IF(COUNTA($A116:$B116,$G116,$I116,$O116)=0,"",IF($A116="","Prüfbedürftig: Monat fehlt",IF($B116="","Prüfbedürftig: ID fehlt",IF($C116="Prüfbedürftig: ID fehlt","Prüfbedürftig: ID fehlt",IF(OR($A116&lt;$E116,AND($F116&lt;&gt;"",$A116&gt;$F116)),"Prüfbedürftig: außerhalb Vertragslaufzeit","OK")))))</f>
        <v/>
      </c>
      <c r="M116" s="15">
        <f>IF(COUNTA($A116:$B116,$G116,$I116,$O116)=0,"",IF($L116&lt;&gt;"OK",$L116,IF(OR($G116="",$I116=""),"Zahlungsangaben unvollständig",IF($I116&lt;$G116,"Offener Betrag","Vollständig erfasst"))))</f>
        <v/>
      </c>
      <c r="N116" s="15">
        <f>IF(OR($G116="",$I116=""),"",IF($I116=0,"0 € bestätigt: keine Zahlung",IF($I116&gt;$G116,"Überzahlung","")))</f>
        <v/>
      </c>
      <c r="O116" s="8"/>
    </row>
    <row r="117" spans="1:15">
      <c r="A117" s="10"/>
      <c r="B117" s="8"/>
      <c r="C117" s="12">
        <f>IF($B117="","",IFERROR(VLOOKUP($B117,'Mietverhältnisse'!$A$2:$J$101,2,FALSE),"Prüfbedürftig: ID fehlt"))</f>
        <v/>
      </c>
      <c r="D117" s="12">
        <f>IF($B117="","",IFERROR(VLOOKUP($B117,'Mietverhältnisse'!$A$2:$J$101,3,FALSE),""))</f>
        <v/>
      </c>
      <c r="E117" s="13">
        <f>IF($B117="","",IFERROR(VLOOKUP($B117,'Mietverhältnisse'!$A$2:$J$101,4,FALSE),""))</f>
        <v/>
      </c>
      <c r="F117" s="13">
        <f>IF($B117="","",IFERROR(IF(COUNTIFS('Mietverhältnisse'!$A$2:$A$101,$B117,'Mietverhältnisse'!$E$2:$E$101,"&lt;&gt;")=0,"",VLOOKUP($B117,'Mietverhältnisse'!$A$2:$J$101,5,FALSE)),""))</f>
        <v/>
      </c>
      <c r="G117" s="11"/>
      <c r="H117" s="14">
        <f>IF($B117="","",IFERROR(VLOOKUP($B117,'Mietverhältnisse'!$A$2:$J$101,6,FALSE)+VLOOKUP($B117,'Mietverhältnisse'!$A$2:$J$101,7,FALSE),""))</f>
        <v/>
      </c>
      <c r="I117" s="11"/>
      <c r="J117" s="14">
        <f>IF(OR($G117="",$I117=""),"",MAX($G117-$I117,0))</f>
        <v/>
      </c>
      <c r="K117" s="14">
        <f>IF(OR($G117="",$I117=""),"",$I117-$G117)</f>
        <v/>
      </c>
      <c r="L117" s="15">
        <f>IF(COUNTA($A117:$B117,$G117,$I117,$O117)=0,"",IF($A117="","Prüfbedürftig: Monat fehlt",IF($B117="","Prüfbedürftig: ID fehlt",IF($C117="Prüfbedürftig: ID fehlt","Prüfbedürftig: ID fehlt",IF(OR($A117&lt;$E117,AND($F117&lt;&gt;"",$A117&gt;$F117)),"Prüfbedürftig: außerhalb Vertragslaufzeit","OK")))))</f>
        <v/>
      </c>
      <c r="M117" s="15">
        <f>IF(COUNTA($A117:$B117,$G117,$I117,$O117)=0,"",IF($L117&lt;&gt;"OK",$L117,IF(OR($G117="",$I117=""),"Zahlungsangaben unvollständig",IF($I117&lt;$G117,"Offener Betrag","Vollständig erfasst"))))</f>
        <v/>
      </c>
      <c r="N117" s="15">
        <f>IF(OR($G117="",$I117=""),"",IF($I117=0,"0 € bestätigt: keine Zahlung",IF($I117&gt;$G117,"Überzahlung","")))</f>
        <v/>
      </c>
      <c r="O117" s="8"/>
    </row>
    <row r="118" spans="1:15">
      <c r="A118" s="10"/>
      <c r="B118" s="8"/>
      <c r="C118" s="12">
        <f>IF($B118="","",IFERROR(VLOOKUP($B118,'Mietverhältnisse'!$A$2:$J$101,2,FALSE),"Prüfbedürftig: ID fehlt"))</f>
        <v/>
      </c>
      <c r="D118" s="12">
        <f>IF($B118="","",IFERROR(VLOOKUP($B118,'Mietverhältnisse'!$A$2:$J$101,3,FALSE),""))</f>
        <v/>
      </c>
      <c r="E118" s="13">
        <f>IF($B118="","",IFERROR(VLOOKUP($B118,'Mietverhältnisse'!$A$2:$J$101,4,FALSE),""))</f>
        <v/>
      </c>
      <c r="F118" s="13">
        <f>IF($B118="","",IFERROR(IF(COUNTIFS('Mietverhältnisse'!$A$2:$A$101,$B118,'Mietverhältnisse'!$E$2:$E$101,"&lt;&gt;")=0,"",VLOOKUP($B118,'Mietverhältnisse'!$A$2:$J$101,5,FALSE)),""))</f>
        <v/>
      </c>
      <c r="G118" s="11"/>
      <c r="H118" s="14">
        <f>IF($B118="","",IFERROR(VLOOKUP($B118,'Mietverhältnisse'!$A$2:$J$101,6,FALSE)+VLOOKUP($B118,'Mietverhältnisse'!$A$2:$J$101,7,FALSE),""))</f>
        <v/>
      </c>
      <c r="I118" s="11"/>
      <c r="J118" s="14">
        <f>IF(OR($G118="",$I118=""),"",MAX($G118-$I118,0))</f>
        <v/>
      </c>
      <c r="K118" s="14">
        <f>IF(OR($G118="",$I118=""),"",$I118-$G118)</f>
        <v/>
      </c>
      <c r="L118" s="15">
        <f>IF(COUNTA($A118:$B118,$G118,$I118,$O118)=0,"",IF($A118="","Prüfbedürftig: Monat fehlt",IF($B118="","Prüfbedürftig: ID fehlt",IF($C118="Prüfbedürftig: ID fehlt","Prüfbedürftig: ID fehlt",IF(OR($A118&lt;$E118,AND($F118&lt;&gt;"",$A118&gt;$F118)),"Prüfbedürftig: außerhalb Vertragslaufzeit","OK")))))</f>
        <v/>
      </c>
      <c r="M118" s="15">
        <f>IF(COUNTA($A118:$B118,$G118,$I118,$O118)=0,"",IF($L118&lt;&gt;"OK",$L118,IF(OR($G118="",$I118=""),"Zahlungsangaben unvollständig",IF($I118&lt;$G118,"Offener Betrag","Vollständig erfasst"))))</f>
        <v/>
      </c>
      <c r="N118" s="15">
        <f>IF(OR($G118="",$I118=""),"",IF($I118=0,"0 € bestätigt: keine Zahlung",IF($I118&gt;$G118,"Überzahlung","")))</f>
        <v/>
      </c>
      <c r="O118" s="8"/>
    </row>
    <row r="119" spans="1:15">
      <c r="A119" s="10"/>
      <c r="B119" s="8"/>
      <c r="C119" s="12">
        <f>IF($B119="","",IFERROR(VLOOKUP($B119,'Mietverhältnisse'!$A$2:$J$101,2,FALSE),"Prüfbedürftig: ID fehlt"))</f>
        <v/>
      </c>
      <c r="D119" s="12">
        <f>IF($B119="","",IFERROR(VLOOKUP($B119,'Mietverhältnisse'!$A$2:$J$101,3,FALSE),""))</f>
        <v/>
      </c>
      <c r="E119" s="13">
        <f>IF($B119="","",IFERROR(VLOOKUP($B119,'Mietverhältnisse'!$A$2:$J$101,4,FALSE),""))</f>
        <v/>
      </c>
      <c r="F119" s="13">
        <f>IF($B119="","",IFERROR(IF(COUNTIFS('Mietverhältnisse'!$A$2:$A$101,$B119,'Mietverhältnisse'!$E$2:$E$101,"&lt;&gt;")=0,"",VLOOKUP($B119,'Mietverhältnisse'!$A$2:$J$101,5,FALSE)),""))</f>
        <v/>
      </c>
      <c r="G119" s="11"/>
      <c r="H119" s="14">
        <f>IF($B119="","",IFERROR(VLOOKUP($B119,'Mietverhältnisse'!$A$2:$J$101,6,FALSE)+VLOOKUP($B119,'Mietverhältnisse'!$A$2:$J$101,7,FALSE),""))</f>
        <v/>
      </c>
      <c r="I119" s="11"/>
      <c r="J119" s="14">
        <f>IF(OR($G119="",$I119=""),"",MAX($G119-$I119,0))</f>
        <v/>
      </c>
      <c r="K119" s="14">
        <f>IF(OR($G119="",$I119=""),"",$I119-$G119)</f>
        <v/>
      </c>
      <c r="L119" s="15">
        <f>IF(COUNTA($A119:$B119,$G119,$I119,$O119)=0,"",IF($A119="","Prüfbedürftig: Monat fehlt",IF($B119="","Prüfbedürftig: ID fehlt",IF($C119="Prüfbedürftig: ID fehlt","Prüfbedürftig: ID fehlt",IF(OR($A119&lt;$E119,AND($F119&lt;&gt;"",$A119&gt;$F119)),"Prüfbedürftig: außerhalb Vertragslaufzeit","OK")))))</f>
        <v/>
      </c>
      <c r="M119" s="15">
        <f>IF(COUNTA($A119:$B119,$G119,$I119,$O119)=0,"",IF($L119&lt;&gt;"OK",$L119,IF(OR($G119="",$I119=""),"Zahlungsangaben unvollständig",IF($I119&lt;$G119,"Offener Betrag","Vollständig erfasst"))))</f>
        <v/>
      </c>
      <c r="N119" s="15">
        <f>IF(OR($G119="",$I119=""),"",IF($I119=0,"0 € bestätigt: keine Zahlung",IF($I119&gt;$G119,"Überzahlung","")))</f>
        <v/>
      </c>
      <c r="O119" s="8"/>
    </row>
    <row r="120" spans="1:15">
      <c r="A120" s="10"/>
      <c r="B120" s="8"/>
      <c r="C120" s="12">
        <f>IF($B120="","",IFERROR(VLOOKUP($B120,'Mietverhältnisse'!$A$2:$J$101,2,FALSE),"Prüfbedürftig: ID fehlt"))</f>
        <v/>
      </c>
      <c r="D120" s="12">
        <f>IF($B120="","",IFERROR(VLOOKUP($B120,'Mietverhältnisse'!$A$2:$J$101,3,FALSE),""))</f>
        <v/>
      </c>
      <c r="E120" s="13">
        <f>IF($B120="","",IFERROR(VLOOKUP($B120,'Mietverhältnisse'!$A$2:$J$101,4,FALSE),""))</f>
        <v/>
      </c>
      <c r="F120" s="13">
        <f>IF($B120="","",IFERROR(IF(COUNTIFS('Mietverhältnisse'!$A$2:$A$101,$B120,'Mietverhältnisse'!$E$2:$E$101,"&lt;&gt;")=0,"",VLOOKUP($B120,'Mietverhältnisse'!$A$2:$J$101,5,FALSE)),""))</f>
        <v/>
      </c>
      <c r="G120" s="11"/>
      <c r="H120" s="14">
        <f>IF($B120="","",IFERROR(VLOOKUP($B120,'Mietverhältnisse'!$A$2:$J$101,6,FALSE)+VLOOKUP($B120,'Mietverhältnisse'!$A$2:$J$101,7,FALSE),""))</f>
        <v/>
      </c>
      <c r="I120" s="11"/>
      <c r="J120" s="14">
        <f>IF(OR($G120="",$I120=""),"",MAX($G120-$I120,0))</f>
        <v/>
      </c>
      <c r="K120" s="14">
        <f>IF(OR($G120="",$I120=""),"",$I120-$G120)</f>
        <v/>
      </c>
      <c r="L120" s="15">
        <f>IF(COUNTA($A120:$B120,$G120,$I120,$O120)=0,"",IF($A120="","Prüfbedürftig: Monat fehlt",IF($B120="","Prüfbedürftig: ID fehlt",IF($C120="Prüfbedürftig: ID fehlt","Prüfbedürftig: ID fehlt",IF(OR($A120&lt;$E120,AND($F120&lt;&gt;"",$A120&gt;$F120)),"Prüfbedürftig: außerhalb Vertragslaufzeit","OK")))))</f>
        <v/>
      </c>
      <c r="M120" s="15">
        <f>IF(COUNTA($A120:$B120,$G120,$I120,$O120)=0,"",IF($L120&lt;&gt;"OK",$L120,IF(OR($G120="",$I120=""),"Zahlungsangaben unvollständig",IF($I120&lt;$G120,"Offener Betrag","Vollständig erfasst"))))</f>
        <v/>
      </c>
      <c r="N120" s="15">
        <f>IF(OR($G120="",$I120=""),"",IF($I120=0,"0 € bestätigt: keine Zahlung",IF($I120&gt;$G120,"Überzahlung","")))</f>
        <v/>
      </c>
      <c r="O120" s="8"/>
    </row>
    <row r="121" spans="1:15">
      <c r="A121" s="10"/>
      <c r="B121" s="8"/>
      <c r="C121" s="12">
        <f>IF($B121="","",IFERROR(VLOOKUP($B121,'Mietverhältnisse'!$A$2:$J$101,2,FALSE),"Prüfbedürftig: ID fehlt"))</f>
        <v/>
      </c>
      <c r="D121" s="12">
        <f>IF($B121="","",IFERROR(VLOOKUP($B121,'Mietverhältnisse'!$A$2:$J$101,3,FALSE),""))</f>
        <v/>
      </c>
      <c r="E121" s="13">
        <f>IF($B121="","",IFERROR(VLOOKUP($B121,'Mietverhältnisse'!$A$2:$J$101,4,FALSE),""))</f>
        <v/>
      </c>
      <c r="F121" s="13">
        <f>IF($B121="","",IFERROR(IF(COUNTIFS('Mietverhältnisse'!$A$2:$A$101,$B121,'Mietverhältnisse'!$E$2:$E$101,"&lt;&gt;")=0,"",VLOOKUP($B121,'Mietverhältnisse'!$A$2:$J$101,5,FALSE)),""))</f>
        <v/>
      </c>
      <c r="G121" s="11"/>
      <c r="H121" s="14">
        <f>IF($B121="","",IFERROR(VLOOKUP($B121,'Mietverhältnisse'!$A$2:$J$101,6,FALSE)+VLOOKUP($B121,'Mietverhältnisse'!$A$2:$J$101,7,FALSE),""))</f>
        <v/>
      </c>
      <c r="I121" s="11"/>
      <c r="J121" s="14">
        <f>IF(OR($G121="",$I121=""),"",MAX($G121-$I121,0))</f>
        <v/>
      </c>
      <c r="K121" s="14">
        <f>IF(OR($G121="",$I121=""),"",$I121-$G121)</f>
        <v/>
      </c>
      <c r="L121" s="15">
        <f>IF(COUNTA($A121:$B121,$G121,$I121,$O121)=0,"",IF($A121="","Prüfbedürftig: Monat fehlt",IF($B121="","Prüfbedürftig: ID fehlt",IF($C121="Prüfbedürftig: ID fehlt","Prüfbedürftig: ID fehlt",IF(OR($A121&lt;$E121,AND($F121&lt;&gt;"",$A121&gt;$F121)),"Prüfbedürftig: außerhalb Vertragslaufzeit","OK")))))</f>
        <v/>
      </c>
      <c r="M121" s="15">
        <f>IF(COUNTA($A121:$B121,$G121,$I121,$O121)=0,"",IF($L121&lt;&gt;"OK",$L121,IF(OR($G121="",$I121=""),"Zahlungsangaben unvollständig",IF($I121&lt;$G121,"Offener Betrag","Vollständig erfasst"))))</f>
        <v/>
      </c>
      <c r="N121" s="15">
        <f>IF(OR($G121="",$I121=""),"",IF($I121=0,"0 € bestätigt: keine Zahlung",IF($I121&gt;$G121,"Überzahlung","")))</f>
        <v/>
      </c>
      <c r="O121" s="8"/>
    </row>
    <row r="122" spans="1:15">
      <c r="A122" s="10"/>
      <c r="B122" s="8"/>
      <c r="C122" s="12">
        <f>IF($B122="","",IFERROR(VLOOKUP($B122,'Mietverhältnisse'!$A$2:$J$101,2,FALSE),"Prüfbedürftig: ID fehlt"))</f>
        <v/>
      </c>
      <c r="D122" s="12">
        <f>IF($B122="","",IFERROR(VLOOKUP($B122,'Mietverhältnisse'!$A$2:$J$101,3,FALSE),""))</f>
        <v/>
      </c>
      <c r="E122" s="13">
        <f>IF($B122="","",IFERROR(VLOOKUP($B122,'Mietverhältnisse'!$A$2:$J$101,4,FALSE),""))</f>
        <v/>
      </c>
      <c r="F122" s="13">
        <f>IF($B122="","",IFERROR(IF(COUNTIFS('Mietverhältnisse'!$A$2:$A$101,$B122,'Mietverhältnisse'!$E$2:$E$101,"&lt;&gt;")=0,"",VLOOKUP($B122,'Mietverhältnisse'!$A$2:$J$101,5,FALSE)),""))</f>
        <v/>
      </c>
      <c r="G122" s="11"/>
      <c r="H122" s="14">
        <f>IF($B122="","",IFERROR(VLOOKUP($B122,'Mietverhältnisse'!$A$2:$J$101,6,FALSE)+VLOOKUP($B122,'Mietverhältnisse'!$A$2:$J$101,7,FALSE),""))</f>
        <v/>
      </c>
      <c r="I122" s="11"/>
      <c r="J122" s="14">
        <f>IF(OR($G122="",$I122=""),"",MAX($G122-$I122,0))</f>
        <v/>
      </c>
      <c r="K122" s="14">
        <f>IF(OR($G122="",$I122=""),"",$I122-$G122)</f>
        <v/>
      </c>
      <c r="L122" s="15">
        <f>IF(COUNTA($A122:$B122,$G122,$I122,$O122)=0,"",IF($A122="","Prüfbedürftig: Monat fehlt",IF($B122="","Prüfbedürftig: ID fehlt",IF($C122="Prüfbedürftig: ID fehlt","Prüfbedürftig: ID fehlt",IF(OR($A122&lt;$E122,AND($F122&lt;&gt;"",$A122&gt;$F122)),"Prüfbedürftig: außerhalb Vertragslaufzeit","OK")))))</f>
        <v/>
      </c>
      <c r="M122" s="15">
        <f>IF(COUNTA($A122:$B122,$G122,$I122,$O122)=0,"",IF($L122&lt;&gt;"OK",$L122,IF(OR($G122="",$I122=""),"Zahlungsangaben unvollständig",IF($I122&lt;$G122,"Offener Betrag","Vollständig erfasst"))))</f>
        <v/>
      </c>
      <c r="N122" s="15">
        <f>IF(OR($G122="",$I122=""),"",IF($I122=0,"0 € bestätigt: keine Zahlung",IF($I122&gt;$G122,"Überzahlung","")))</f>
        <v/>
      </c>
      <c r="O122" s="8"/>
    </row>
    <row r="123" spans="1:15">
      <c r="A123" s="10"/>
      <c r="B123" s="8"/>
      <c r="C123" s="12">
        <f>IF($B123="","",IFERROR(VLOOKUP($B123,'Mietverhältnisse'!$A$2:$J$101,2,FALSE),"Prüfbedürftig: ID fehlt"))</f>
        <v/>
      </c>
      <c r="D123" s="12">
        <f>IF($B123="","",IFERROR(VLOOKUP($B123,'Mietverhältnisse'!$A$2:$J$101,3,FALSE),""))</f>
        <v/>
      </c>
      <c r="E123" s="13">
        <f>IF($B123="","",IFERROR(VLOOKUP($B123,'Mietverhältnisse'!$A$2:$J$101,4,FALSE),""))</f>
        <v/>
      </c>
      <c r="F123" s="13">
        <f>IF($B123="","",IFERROR(IF(COUNTIFS('Mietverhältnisse'!$A$2:$A$101,$B123,'Mietverhältnisse'!$E$2:$E$101,"&lt;&gt;")=0,"",VLOOKUP($B123,'Mietverhältnisse'!$A$2:$J$101,5,FALSE)),""))</f>
        <v/>
      </c>
      <c r="G123" s="11"/>
      <c r="H123" s="14">
        <f>IF($B123="","",IFERROR(VLOOKUP($B123,'Mietverhältnisse'!$A$2:$J$101,6,FALSE)+VLOOKUP($B123,'Mietverhältnisse'!$A$2:$J$101,7,FALSE),""))</f>
        <v/>
      </c>
      <c r="I123" s="11"/>
      <c r="J123" s="14">
        <f>IF(OR($G123="",$I123=""),"",MAX($G123-$I123,0))</f>
        <v/>
      </c>
      <c r="K123" s="14">
        <f>IF(OR($G123="",$I123=""),"",$I123-$G123)</f>
        <v/>
      </c>
      <c r="L123" s="15">
        <f>IF(COUNTA($A123:$B123,$G123,$I123,$O123)=0,"",IF($A123="","Prüfbedürftig: Monat fehlt",IF($B123="","Prüfbedürftig: ID fehlt",IF($C123="Prüfbedürftig: ID fehlt","Prüfbedürftig: ID fehlt",IF(OR($A123&lt;$E123,AND($F123&lt;&gt;"",$A123&gt;$F123)),"Prüfbedürftig: außerhalb Vertragslaufzeit","OK")))))</f>
        <v/>
      </c>
      <c r="M123" s="15">
        <f>IF(COUNTA($A123:$B123,$G123,$I123,$O123)=0,"",IF($L123&lt;&gt;"OK",$L123,IF(OR($G123="",$I123=""),"Zahlungsangaben unvollständig",IF($I123&lt;$G123,"Offener Betrag","Vollständig erfasst"))))</f>
        <v/>
      </c>
      <c r="N123" s="15">
        <f>IF(OR($G123="",$I123=""),"",IF($I123=0,"0 € bestätigt: keine Zahlung",IF($I123&gt;$G123,"Überzahlung","")))</f>
        <v/>
      </c>
      <c r="O123" s="8"/>
    </row>
    <row r="124" spans="1:15">
      <c r="A124" s="10"/>
      <c r="B124" s="8"/>
      <c r="C124" s="12">
        <f>IF($B124="","",IFERROR(VLOOKUP($B124,'Mietverhältnisse'!$A$2:$J$101,2,FALSE),"Prüfbedürftig: ID fehlt"))</f>
        <v/>
      </c>
      <c r="D124" s="12">
        <f>IF($B124="","",IFERROR(VLOOKUP($B124,'Mietverhältnisse'!$A$2:$J$101,3,FALSE),""))</f>
        <v/>
      </c>
      <c r="E124" s="13">
        <f>IF($B124="","",IFERROR(VLOOKUP($B124,'Mietverhältnisse'!$A$2:$J$101,4,FALSE),""))</f>
        <v/>
      </c>
      <c r="F124" s="13">
        <f>IF($B124="","",IFERROR(IF(COUNTIFS('Mietverhältnisse'!$A$2:$A$101,$B124,'Mietverhältnisse'!$E$2:$E$101,"&lt;&gt;")=0,"",VLOOKUP($B124,'Mietverhältnisse'!$A$2:$J$101,5,FALSE)),""))</f>
        <v/>
      </c>
      <c r="G124" s="11"/>
      <c r="H124" s="14">
        <f>IF($B124="","",IFERROR(VLOOKUP($B124,'Mietverhältnisse'!$A$2:$J$101,6,FALSE)+VLOOKUP($B124,'Mietverhältnisse'!$A$2:$J$101,7,FALSE),""))</f>
        <v/>
      </c>
      <c r="I124" s="11"/>
      <c r="J124" s="14">
        <f>IF(OR($G124="",$I124=""),"",MAX($G124-$I124,0))</f>
        <v/>
      </c>
      <c r="K124" s="14">
        <f>IF(OR($G124="",$I124=""),"",$I124-$G124)</f>
        <v/>
      </c>
      <c r="L124" s="15">
        <f>IF(COUNTA($A124:$B124,$G124,$I124,$O124)=0,"",IF($A124="","Prüfbedürftig: Monat fehlt",IF($B124="","Prüfbedürftig: ID fehlt",IF($C124="Prüfbedürftig: ID fehlt","Prüfbedürftig: ID fehlt",IF(OR($A124&lt;$E124,AND($F124&lt;&gt;"",$A124&gt;$F124)),"Prüfbedürftig: außerhalb Vertragslaufzeit","OK")))))</f>
        <v/>
      </c>
      <c r="M124" s="15">
        <f>IF(COUNTA($A124:$B124,$G124,$I124,$O124)=0,"",IF($L124&lt;&gt;"OK",$L124,IF(OR($G124="",$I124=""),"Zahlungsangaben unvollständig",IF($I124&lt;$G124,"Offener Betrag","Vollständig erfasst"))))</f>
        <v/>
      </c>
      <c r="N124" s="15">
        <f>IF(OR($G124="",$I124=""),"",IF($I124=0,"0 € bestätigt: keine Zahlung",IF($I124&gt;$G124,"Überzahlung","")))</f>
        <v/>
      </c>
      <c r="O124" s="8"/>
    </row>
    <row r="125" spans="1:15">
      <c r="A125" s="10"/>
      <c r="B125" s="8"/>
      <c r="C125" s="12">
        <f>IF($B125="","",IFERROR(VLOOKUP($B125,'Mietverhältnisse'!$A$2:$J$101,2,FALSE),"Prüfbedürftig: ID fehlt"))</f>
        <v/>
      </c>
      <c r="D125" s="12">
        <f>IF($B125="","",IFERROR(VLOOKUP($B125,'Mietverhältnisse'!$A$2:$J$101,3,FALSE),""))</f>
        <v/>
      </c>
      <c r="E125" s="13">
        <f>IF($B125="","",IFERROR(VLOOKUP($B125,'Mietverhältnisse'!$A$2:$J$101,4,FALSE),""))</f>
        <v/>
      </c>
      <c r="F125" s="13">
        <f>IF($B125="","",IFERROR(IF(COUNTIFS('Mietverhältnisse'!$A$2:$A$101,$B125,'Mietverhältnisse'!$E$2:$E$101,"&lt;&gt;")=0,"",VLOOKUP($B125,'Mietverhältnisse'!$A$2:$J$101,5,FALSE)),""))</f>
        <v/>
      </c>
      <c r="G125" s="11"/>
      <c r="H125" s="14">
        <f>IF($B125="","",IFERROR(VLOOKUP($B125,'Mietverhältnisse'!$A$2:$J$101,6,FALSE)+VLOOKUP($B125,'Mietverhältnisse'!$A$2:$J$101,7,FALSE),""))</f>
        <v/>
      </c>
      <c r="I125" s="11"/>
      <c r="J125" s="14">
        <f>IF(OR($G125="",$I125=""),"",MAX($G125-$I125,0))</f>
        <v/>
      </c>
      <c r="K125" s="14">
        <f>IF(OR($G125="",$I125=""),"",$I125-$G125)</f>
        <v/>
      </c>
      <c r="L125" s="15">
        <f>IF(COUNTA($A125:$B125,$G125,$I125,$O125)=0,"",IF($A125="","Prüfbedürftig: Monat fehlt",IF($B125="","Prüfbedürftig: ID fehlt",IF($C125="Prüfbedürftig: ID fehlt","Prüfbedürftig: ID fehlt",IF(OR($A125&lt;$E125,AND($F125&lt;&gt;"",$A125&gt;$F125)),"Prüfbedürftig: außerhalb Vertragslaufzeit","OK")))))</f>
        <v/>
      </c>
      <c r="M125" s="15">
        <f>IF(COUNTA($A125:$B125,$G125,$I125,$O125)=0,"",IF($L125&lt;&gt;"OK",$L125,IF(OR($G125="",$I125=""),"Zahlungsangaben unvollständig",IF($I125&lt;$G125,"Offener Betrag","Vollständig erfasst"))))</f>
        <v/>
      </c>
      <c r="N125" s="15">
        <f>IF(OR($G125="",$I125=""),"",IF($I125=0,"0 € bestätigt: keine Zahlung",IF($I125&gt;$G125,"Überzahlung","")))</f>
        <v/>
      </c>
      <c r="O125" s="8"/>
    </row>
    <row r="126" spans="1:15">
      <c r="A126" s="10"/>
      <c r="B126" s="8"/>
      <c r="C126" s="12">
        <f>IF($B126="","",IFERROR(VLOOKUP($B126,'Mietverhältnisse'!$A$2:$J$101,2,FALSE),"Prüfbedürftig: ID fehlt"))</f>
        <v/>
      </c>
      <c r="D126" s="12">
        <f>IF($B126="","",IFERROR(VLOOKUP($B126,'Mietverhältnisse'!$A$2:$J$101,3,FALSE),""))</f>
        <v/>
      </c>
      <c r="E126" s="13">
        <f>IF($B126="","",IFERROR(VLOOKUP($B126,'Mietverhältnisse'!$A$2:$J$101,4,FALSE),""))</f>
        <v/>
      </c>
      <c r="F126" s="13">
        <f>IF($B126="","",IFERROR(IF(COUNTIFS('Mietverhältnisse'!$A$2:$A$101,$B126,'Mietverhältnisse'!$E$2:$E$101,"&lt;&gt;")=0,"",VLOOKUP($B126,'Mietverhältnisse'!$A$2:$J$101,5,FALSE)),""))</f>
        <v/>
      </c>
      <c r="G126" s="11"/>
      <c r="H126" s="14">
        <f>IF($B126="","",IFERROR(VLOOKUP($B126,'Mietverhältnisse'!$A$2:$J$101,6,FALSE)+VLOOKUP($B126,'Mietverhältnisse'!$A$2:$J$101,7,FALSE),""))</f>
        <v/>
      </c>
      <c r="I126" s="11"/>
      <c r="J126" s="14">
        <f>IF(OR($G126="",$I126=""),"",MAX($G126-$I126,0))</f>
        <v/>
      </c>
      <c r="K126" s="14">
        <f>IF(OR($G126="",$I126=""),"",$I126-$G126)</f>
        <v/>
      </c>
      <c r="L126" s="15">
        <f>IF(COUNTA($A126:$B126,$G126,$I126,$O126)=0,"",IF($A126="","Prüfbedürftig: Monat fehlt",IF($B126="","Prüfbedürftig: ID fehlt",IF($C126="Prüfbedürftig: ID fehlt","Prüfbedürftig: ID fehlt",IF(OR($A126&lt;$E126,AND($F126&lt;&gt;"",$A126&gt;$F126)),"Prüfbedürftig: außerhalb Vertragslaufzeit","OK")))))</f>
        <v/>
      </c>
      <c r="M126" s="15">
        <f>IF(COUNTA($A126:$B126,$G126,$I126,$O126)=0,"",IF($L126&lt;&gt;"OK",$L126,IF(OR($G126="",$I126=""),"Zahlungsangaben unvollständig",IF($I126&lt;$G126,"Offener Betrag","Vollständig erfasst"))))</f>
        <v/>
      </c>
      <c r="N126" s="15">
        <f>IF(OR($G126="",$I126=""),"",IF($I126=0,"0 € bestätigt: keine Zahlung",IF($I126&gt;$G126,"Überzahlung","")))</f>
        <v/>
      </c>
      <c r="O126" s="8"/>
    </row>
    <row r="127" spans="1:15">
      <c r="A127" s="10"/>
      <c r="B127" s="8"/>
      <c r="C127" s="12">
        <f>IF($B127="","",IFERROR(VLOOKUP($B127,'Mietverhältnisse'!$A$2:$J$101,2,FALSE),"Prüfbedürftig: ID fehlt"))</f>
        <v/>
      </c>
      <c r="D127" s="12">
        <f>IF($B127="","",IFERROR(VLOOKUP($B127,'Mietverhältnisse'!$A$2:$J$101,3,FALSE),""))</f>
        <v/>
      </c>
      <c r="E127" s="13">
        <f>IF($B127="","",IFERROR(VLOOKUP($B127,'Mietverhältnisse'!$A$2:$J$101,4,FALSE),""))</f>
        <v/>
      </c>
      <c r="F127" s="13">
        <f>IF($B127="","",IFERROR(IF(COUNTIFS('Mietverhältnisse'!$A$2:$A$101,$B127,'Mietverhältnisse'!$E$2:$E$101,"&lt;&gt;")=0,"",VLOOKUP($B127,'Mietverhältnisse'!$A$2:$J$101,5,FALSE)),""))</f>
        <v/>
      </c>
      <c r="G127" s="11"/>
      <c r="H127" s="14">
        <f>IF($B127="","",IFERROR(VLOOKUP($B127,'Mietverhältnisse'!$A$2:$J$101,6,FALSE)+VLOOKUP($B127,'Mietverhältnisse'!$A$2:$J$101,7,FALSE),""))</f>
        <v/>
      </c>
      <c r="I127" s="11"/>
      <c r="J127" s="14">
        <f>IF(OR($G127="",$I127=""),"",MAX($G127-$I127,0))</f>
        <v/>
      </c>
      <c r="K127" s="14">
        <f>IF(OR($G127="",$I127=""),"",$I127-$G127)</f>
        <v/>
      </c>
      <c r="L127" s="15">
        <f>IF(COUNTA($A127:$B127,$G127,$I127,$O127)=0,"",IF($A127="","Prüfbedürftig: Monat fehlt",IF($B127="","Prüfbedürftig: ID fehlt",IF($C127="Prüfbedürftig: ID fehlt","Prüfbedürftig: ID fehlt",IF(OR($A127&lt;$E127,AND($F127&lt;&gt;"",$A127&gt;$F127)),"Prüfbedürftig: außerhalb Vertragslaufzeit","OK")))))</f>
        <v/>
      </c>
      <c r="M127" s="15">
        <f>IF(COUNTA($A127:$B127,$G127,$I127,$O127)=0,"",IF($L127&lt;&gt;"OK",$L127,IF(OR($G127="",$I127=""),"Zahlungsangaben unvollständig",IF($I127&lt;$G127,"Offener Betrag","Vollständig erfasst"))))</f>
        <v/>
      </c>
      <c r="N127" s="15">
        <f>IF(OR($G127="",$I127=""),"",IF($I127=0,"0 € bestätigt: keine Zahlung",IF($I127&gt;$G127,"Überzahlung","")))</f>
        <v/>
      </c>
      <c r="O127" s="8"/>
    </row>
    <row r="128" spans="1:15">
      <c r="A128" s="10"/>
      <c r="B128" s="8"/>
      <c r="C128" s="12">
        <f>IF($B128="","",IFERROR(VLOOKUP($B128,'Mietverhältnisse'!$A$2:$J$101,2,FALSE),"Prüfbedürftig: ID fehlt"))</f>
        <v/>
      </c>
      <c r="D128" s="12">
        <f>IF($B128="","",IFERROR(VLOOKUP($B128,'Mietverhältnisse'!$A$2:$J$101,3,FALSE),""))</f>
        <v/>
      </c>
      <c r="E128" s="13">
        <f>IF($B128="","",IFERROR(VLOOKUP($B128,'Mietverhältnisse'!$A$2:$J$101,4,FALSE),""))</f>
        <v/>
      </c>
      <c r="F128" s="13">
        <f>IF($B128="","",IFERROR(IF(COUNTIFS('Mietverhältnisse'!$A$2:$A$101,$B128,'Mietverhältnisse'!$E$2:$E$101,"&lt;&gt;")=0,"",VLOOKUP($B128,'Mietverhältnisse'!$A$2:$J$101,5,FALSE)),""))</f>
        <v/>
      </c>
      <c r="G128" s="11"/>
      <c r="H128" s="14">
        <f>IF($B128="","",IFERROR(VLOOKUP($B128,'Mietverhältnisse'!$A$2:$J$101,6,FALSE)+VLOOKUP($B128,'Mietverhältnisse'!$A$2:$J$101,7,FALSE),""))</f>
        <v/>
      </c>
      <c r="I128" s="11"/>
      <c r="J128" s="14">
        <f>IF(OR($G128="",$I128=""),"",MAX($G128-$I128,0))</f>
        <v/>
      </c>
      <c r="K128" s="14">
        <f>IF(OR($G128="",$I128=""),"",$I128-$G128)</f>
        <v/>
      </c>
      <c r="L128" s="15">
        <f>IF(COUNTA($A128:$B128,$G128,$I128,$O128)=0,"",IF($A128="","Prüfbedürftig: Monat fehlt",IF($B128="","Prüfbedürftig: ID fehlt",IF($C128="Prüfbedürftig: ID fehlt","Prüfbedürftig: ID fehlt",IF(OR($A128&lt;$E128,AND($F128&lt;&gt;"",$A128&gt;$F128)),"Prüfbedürftig: außerhalb Vertragslaufzeit","OK")))))</f>
        <v/>
      </c>
      <c r="M128" s="15">
        <f>IF(COUNTA($A128:$B128,$G128,$I128,$O128)=0,"",IF($L128&lt;&gt;"OK",$L128,IF(OR($G128="",$I128=""),"Zahlungsangaben unvollständig",IF($I128&lt;$G128,"Offener Betrag","Vollständig erfasst"))))</f>
        <v/>
      </c>
      <c r="N128" s="15">
        <f>IF(OR($G128="",$I128=""),"",IF($I128=0,"0 € bestätigt: keine Zahlung",IF($I128&gt;$G128,"Überzahlung","")))</f>
        <v/>
      </c>
      <c r="O128" s="8"/>
    </row>
    <row r="129" spans="1:15">
      <c r="A129" s="10"/>
      <c r="B129" s="8"/>
      <c r="C129" s="12">
        <f>IF($B129="","",IFERROR(VLOOKUP($B129,'Mietverhältnisse'!$A$2:$J$101,2,FALSE),"Prüfbedürftig: ID fehlt"))</f>
        <v/>
      </c>
      <c r="D129" s="12">
        <f>IF($B129="","",IFERROR(VLOOKUP($B129,'Mietverhältnisse'!$A$2:$J$101,3,FALSE),""))</f>
        <v/>
      </c>
      <c r="E129" s="13">
        <f>IF($B129="","",IFERROR(VLOOKUP($B129,'Mietverhältnisse'!$A$2:$J$101,4,FALSE),""))</f>
        <v/>
      </c>
      <c r="F129" s="13">
        <f>IF($B129="","",IFERROR(IF(COUNTIFS('Mietverhältnisse'!$A$2:$A$101,$B129,'Mietverhältnisse'!$E$2:$E$101,"&lt;&gt;")=0,"",VLOOKUP($B129,'Mietverhältnisse'!$A$2:$J$101,5,FALSE)),""))</f>
        <v/>
      </c>
      <c r="G129" s="11"/>
      <c r="H129" s="14">
        <f>IF($B129="","",IFERROR(VLOOKUP($B129,'Mietverhältnisse'!$A$2:$J$101,6,FALSE)+VLOOKUP($B129,'Mietverhältnisse'!$A$2:$J$101,7,FALSE),""))</f>
        <v/>
      </c>
      <c r="I129" s="11"/>
      <c r="J129" s="14">
        <f>IF(OR($G129="",$I129=""),"",MAX($G129-$I129,0))</f>
        <v/>
      </c>
      <c r="K129" s="14">
        <f>IF(OR($G129="",$I129=""),"",$I129-$G129)</f>
        <v/>
      </c>
      <c r="L129" s="15">
        <f>IF(COUNTA($A129:$B129,$G129,$I129,$O129)=0,"",IF($A129="","Prüfbedürftig: Monat fehlt",IF($B129="","Prüfbedürftig: ID fehlt",IF($C129="Prüfbedürftig: ID fehlt","Prüfbedürftig: ID fehlt",IF(OR($A129&lt;$E129,AND($F129&lt;&gt;"",$A129&gt;$F129)),"Prüfbedürftig: außerhalb Vertragslaufzeit","OK")))))</f>
        <v/>
      </c>
      <c r="M129" s="15">
        <f>IF(COUNTA($A129:$B129,$G129,$I129,$O129)=0,"",IF($L129&lt;&gt;"OK",$L129,IF(OR($G129="",$I129=""),"Zahlungsangaben unvollständig",IF($I129&lt;$G129,"Offener Betrag","Vollständig erfasst"))))</f>
        <v/>
      </c>
      <c r="N129" s="15">
        <f>IF(OR($G129="",$I129=""),"",IF($I129=0,"0 € bestätigt: keine Zahlung",IF($I129&gt;$G129,"Überzahlung","")))</f>
        <v/>
      </c>
      <c r="O129" s="8"/>
    </row>
    <row r="130" spans="1:15">
      <c r="A130" s="10"/>
      <c r="B130" s="8"/>
      <c r="C130" s="12">
        <f>IF($B130="","",IFERROR(VLOOKUP($B130,'Mietverhältnisse'!$A$2:$J$101,2,FALSE),"Prüfbedürftig: ID fehlt"))</f>
        <v/>
      </c>
      <c r="D130" s="12">
        <f>IF($B130="","",IFERROR(VLOOKUP($B130,'Mietverhältnisse'!$A$2:$J$101,3,FALSE),""))</f>
        <v/>
      </c>
      <c r="E130" s="13">
        <f>IF($B130="","",IFERROR(VLOOKUP($B130,'Mietverhältnisse'!$A$2:$J$101,4,FALSE),""))</f>
        <v/>
      </c>
      <c r="F130" s="13">
        <f>IF($B130="","",IFERROR(IF(COUNTIFS('Mietverhältnisse'!$A$2:$A$101,$B130,'Mietverhältnisse'!$E$2:$E$101,"&lt;&gt;")=0,"",VLOOKUP($B130,'Mietverhältnisse'!$A$2:$J$101,5,FALSE)),""))</f>
        <v/>
      </c>
      <c r="G130" s="11"/>
      <c r="H130" s="14">
        <f>IF($B130="","",IFERROR(VLOOKUP($B130,'Mietverhältnisse'!$A$2:$J$101,6,FALSE)+VLOOKUP($B130,'Mietverhältnisse'!$A$2:$J$101,7,FALSE),""))</f>
        <v/>
      </c>
      <c r="I130" s="11"/>
      <c r="J130" s="14">
        <f>IF(OR($G130="",$I130=""),"",MAX($G130-$I130,0))</f>
        <v/>
      </c>
      <c r="K130" s="14">
        <f>IF(OR($G130="",$I130=""),"",$I130-$G130)</f>
        <v/>
      </c>
      <c r="L130" s="15">
        <f>IF(COUNTA($A130:$B130,$G130,$I130,$O130)=0,"",IF($A130="","Prüfbedürftig: Monat fehlt",IF($B130="","Prüfbedürftig: ID fehlt",IF($C130="Prüfbedürftig: ID fehlt","Prüfbedürftig: ID fehlt",IF(OR($A130&lt;$E130,AND($F130&lt;&gt;"",$A130&gt;$F130)),"Prüfbedürftig: außerhalb Vertragslaufzeit","OK")))))</f>
        <v/>
      </c>
      <c r="M130" s="15">
        <f>IF(COUNTA($A130:$B130,$G130,$I130,$O130)=0,"",IF($L130&lt;&gt;"OK",$L130,IF(OR($G130="",$I130=""),"Zahlungsangaben unvollständig",IF($I130&lt;$G130,"Offener Betrag","Vollständig erfasst"))))</f>
        <v/>
      </c>
      <c r="N130" s="15">
        <f>IF(OR($G130="",$I130=""),"",IF($I130=0,"0 € bestätigt: keine Zahlung",IF($I130&gt;$G130,"Überzahlung","")))</f>
        <v/>
      </c>
      <c r="O130" s="8"/>
    </row>
    <row r="131" spans="1:15">
      <c r="A131" s="10"/>
      <c r="B131" s="8"/>
      <c r="C131" s="12">
        <f>IF($B131="","",IFERROR(VLOOKUP($B131,'Mietverhältnisse'!$A$2:$J$101,2,FALSE),"Prüfbedürftig: ID fehlt"))</f>
        <v/>
      </c>
      <c r="D131" s="12">
        <f>IF($B131="","",IFERROR(VLOOKUP($B131,'Mietverhältnisse'!$A$2:$J$101,3,FALSE),""))</f>
        <v/>
      </c>
      <c r="E131" s="13">
        <f>IF($B131="","",IFERROR(VLOOKUP($B131,'Mietverhältnisse'!$A$2:$J$101,4,FALSE),""))</f>
        <v/>
      </c>
      <c r="F131" s="13">
        <f>IF($B131="","",IFERROR(IF(COUNTIFS('Mietverhältnisse'!$A$2:$A$101,$B131,'Mietverhältnisse'!$E$2:$E$101,"&lt;&gt;")=0,"",VLOOKUP($B131,'Mietverhältnisse'!$A$2:$J$101,5,FALSE)),""))</f>
        <v/>
      </c>
      <c r="G131" s="11"/>
      <c r="H131" s="14">
        <f>IF($B131="","",IFERROR(VLOOKUP($B131,'Mietverhältnisse'!$A$2:$J$101,6,FALSE)+VLOOKUP($B131,'Mietverhältnisse'!$A$2:$J$101,7,FALSE),""))</f>
        <v/>
      </c>
      <c r="I131" s="11"/>
      <c r="J131" s="14">
        <f>IF(OR($G131="",$I131=""),"",MAX($G131-$I131,0))</f>
        <v/>
      </c>
      <c r="K131" s="14">
        <f>IF(OR($G131="",$I131=""),"",$I131-$G131)</f>
        <v/>
      </c>
      <c r="L131" s="15">
        <f>IF(COUNTA($A131:$B131,$G131,$I131,$O131)=0,"",IF($A131="","Prüfbedürftig: Monat fehlt",IF($B131="","Prüfbedürftig: ID fehlt",IF($C131="Prüfbedürftig: ID fehlt","Prüfbedürftig: ID fehlt",IF(OR($A131&lt;$E131,AND($F131&lt;&gt;"",$A131&gt;$F131)),"Prüfbedürftig: außerhalb Vertragslaufzeit","OK")))))</f>
        <v/>
      </c>
      <c r="M131" s="15">
        <f>IF(COUNTA($A131:$B131,$G131,$I131,$O131)=0,"",IF($L131&lt;&gt;"OK",$L131,IF(OR($G131="",$I131=""),"Zahlungsangaben unvollständig",IF($I131&lt;$G131,"Offener Betrag","Vollständig erfasst"))))</f>
        <v/>
      </c>
      <c r="N131" s="15">
        <f>IF(OR($G131="",$I131=""),"",IF($I131=0,"0 € bestätigt: keine Zahlung",IF($I131&gt;$G131,"Überzahlung","")))</f>
        <v/>
      </c>
      <c r="O131" s="8"/>
    </row>
    <row r="132" spans="1:15">
      <c r="A132" s="10"/>
      <c r="B132" s="8"/>
      <c r="C132" s="12">
        <f>IF($B132="","",IFERROR(VLOOKUP($B132,'Mietverhältnisse'!$A$2:$J$101,2,FALSE),"Prüfbedürftig: ID fehlt"))</f>
        <v/>
      </c>
      <c r="D132" s="12">
        <f>IF($B132="","",IFERROR(VLOOKUP($B132,'Mietverhältnisse'!$A$2:$J$101,3,FALSE),""))</f>
        <v/>
      </c>
      <c r="E132" s="13">
        <f>IF($B132="","",IFERROR(VLOOKUP($B132,'Mietverhältnisse'!$A$2:$J$101,4,FALSE),""))</f>
        <v/>
      </c>
      <c r="F132" s="13">
        <f>IF($B132="","",IFERROR(IF(COUNTIFS('Mietverhältnisse'!$A$2:$A$101,$B132,'Mietverhältnisse'!$E$2:$E$101,"&lt;&gt;")=0,"",VLOOKUP($B132,'Mietverhältnisse'!$A$2:$J$101,5,FALSE)),""))</f>
        <v/>
      </c>
      <c r="G132" s="11"/>
      <c r="H132" s="14">
        <f>IF($B132="","",IFERROR(VLOOKUP($B132,'Mietverhältnisse'!$A$2:$J$101,6,FALSE)+VLOOKUP($B132,'Mietverhältnisse'!$A$2:$J$101,7,FALSE),""))</f>
        <v/>
      </c>
      <c r="I132" s="11"/>
      <c r="J132" s="14">
        <f>IF(OR($G132="",$I132=""),"",MAX($G132-$I132,0))</f>
        <v/>
      </c>
      <c r="K132" s="14">
        <f>IF(OR($G132="",$I132=""),"",$I132-$G132)</f>
        <v/>
      </c>
      <c r="L132" s="15">
        <f>IF(COUNTA($A132:$B132,$G132,$I132,$O132)=0,"",IF($A132="","Prüfbedürftig: Monat fehlt",IF($B132="","Prüfbedürftig: ID fehlt",IF($C132="Prüfbedürftig: ID fehlt","Prüfbedürftig: ID fehlt",IF(OR($A132&lt;$E132,AND($F132&lt;&gt;"",$A132&gt;$F132)),"Prüfbedürftig: außerhalb Vertragslaufzeit","OK")))))</f>
        <v/>
      </c>
      <c r="M132" s="15">
        <f>IF(COUNTA($A132:$B132,$G132,$I132,$O132)=0,"",IF($L132&lt;&gt;"OK",$L132,IF(OR($G132="",$I132=""),"Zahlungsangaben unvollständig",IF($I132&lt;$G132,"Offener Betrag","Vollständig erfasst"))))</f>
        <v/>
      </c>
      <c r="N132" s="15">
        <f>IF(OR($G132="",$I132=""),"",IF($I132=0,"0 € bestätigt: keine Zahlung",IF($I132&gt;$G132,"Überzahlung","")))</f>
        <v/>
      </c>
      <c r="O132" s="8"/>
    </row>
    <row r="133" spans="1:15">
      <c r="A133" s="10"/>
      <c r="B133" s="8"/>
      <c r="C133" s="12">
        <f>IF($B133="","",IFERROR(VLOOKUP($B133,'Mietverhältnisse'!$A$2:$J$101,2,FALSE),"Prüfbedürftig: ID fehlt"))</f>
        <v/>
      </c>
      <c r="D133" s="12">
        <f>IF($B133="","",IFERROR(VLOOKUP($B133,'Mietverhältnisse'!$A$2:$J$101,3,FALSE),""))</f>
        <v/>
      </c>
      <c r="E133" s="13">
        <f>IF($B133="","",IFERROR(VLOOKUP($B133,'Mietverhältnisse'!$A$2:$J$101,4,FALSE),""))</f>
        <v/>
      </c>
      <c r="F133" s="13">
        <f>IF($B133="","",IFERROR(IF(COUNTIFS('Mietverhältnisse'!$A$2:$A$101,$B133,'Mietverhältnisse'!$E$2:$E$101,"&lt;&gt;")=0,"",VLOOKUP($B133,'Mietverhältnisse'!$A$2:$J$101,5,FALSE)),""))</f>
        <v/>
      </c>
      <c r="G133" s="11"/>
      <c r="H133" s="14">
        <f>IF($B133="","",IFERROR(VLOOKUP($B133,'Mietverhältnisse'!$A$2:$J$101,6,FALSE)+VLOOKUP($B133,'Mietverhältnisse'!$A$2:$J$101,7,FALSE),""))</f>
        <v/>
      </c>
      <c r="I133" s="11"/>
      <c r="J133" s="14">
        <f>IF(OR($G133="",$I133=""),"",MAX($G133-$I133,0))</f>
        <v/>
      </c>
      <c r="K133" s="14">
        <f>IF(OR($G133="",$I133=""),"",$I133-$G133)</f>
        <v/>
      </c>
      <c r="L133" s="15">
        <f>IF(COUNTA($A133:$B133,$G133,$I133,$O133)=0,"",IF($A133="","Prüfbedürftig: Monat fehlt",IF($B133="","Prüfbedürftig: ID fehlt",IF($C133="Prüfbedürftig: ID fehlt","Prüfbedürftig: ID fehlt",IF(OR($A133&lt;$E133,AND($F133&lt;&gt;"",$A133&gt;$F133)),"Prüfbedürftig: außerhalb Vertragslaufzeit","OK")))))</f>
        <v/>
      </c>
      <c r="M133" s="15">
        <f>IF(COUNTA($A133:$B133,$G133,$I133,$O133)=0,"",IF($L133&lt;&gt;"OK",$L133,IF(OR($G133="",$I133=""),"Zahlungsangaben unvollständig",IF($I133&lt;$G133,"Offener Betrag","Vollständig erfasst"))))</f>
        <v/>
      </c>
      <c r="N133" s="15">
        <f>IF(OR($G133="",$I133=""),"",IF($I133=0,"0 € bestätigt: keine Zahlung",IF($I133&gt;$G133,"Überzahlung","")))</f>
        <v/>
      </c>
      <c r="O133" s="8"/>
    </row>
    <row r="134" spans="1:15">
      <c r="A134" s="10"/>
      <c r="B134" s="8"/>
      <c r="C134" s="12">
        <f>IF($B134="","",IFERROR(VLOOKUP($B134,'Mietverhältnisse'!$A$2:$J$101,2,FALSE),"Prüfbedürftig: ID fehlt"))</f>
        <v/>
      </c>
      <c r="D134" s="12">
        <f>IF($B134="","",IFERROR(VLOOKUP($B134,'Mietverhältnisse'!$A$2:$J$101,3,FALSE),""))</f>
        <v/>
      </c>
      <c r="E134" s="13">
        <f>IF($B134="","",IFERROR(VLOOKUP($B134,'Mietverhältnisse'!$A$2:$J$101,4,FALSE),""))</f>
        <v/>
      </c>
      <c r="F134" s="13">
        <f>IF($B134="","",IFERROR(IF(COUNTIFS('Mietverhältnisse'!$A$2:$A$101,$B134,'Mietverhältnisse'!$E$2:$E$101,"&lt;&gt;")=0,"",VLOOKUP($B134,'Mietverhältnisse'!$A$2:$J$101,5,FALSE)),""))</f>
        <v/>
      </c>
      <c r="G134" s="11"/>
      <c r="H134" s="14">
        <f>IF($B134="","",IFERROR(VLOOKUP($B134,'Mietverhältnisse'!$A$2:$J$101,6,FALSE)+VLOOKUP($B134,'Mietverhältnisse'!$A$2:$J$101,7,FALSE),""))</f>
        <v/>
      </c>
      <c r="I134" s="11"/>
      <c r="J134" s="14">
        <f>IF(OR($G134="",$I134=""),"",MAX($G134-$I134,0))</f>
        <v/>
      </c>
      <c r="K134" s="14">
        <f>IF(OR($G134="",$I134=""),"",$I134-$G134)</f>
        <v/>
      </c>
      <c r="L134" s="15">
        <f>IF(COUNTA($A134:$B134,$G134,$I134,$O134)=0,"",IF($A134="","Prüfbedürftig: Monat fehlt",IF($B134="","Prüfbedürftig: ID fehlt",IF($C134="Prüfbedürftig: ID fehlt","Prüfbedürftig: ID fehlt",IF(OR($A134&lt;$E134,AND($F134&lt;&gt;"",$A134&gt;$F134)),"Prüfbedürftig: außerhalb Vertragslaufzeit","OK")))))</f>
        <v/>
      </c>
      <c r="M134" s="15">
        <f>IF(COUNTA($A134:$B134,$G134,$I134,$O134)=0,"",IF($L134&lt;&gt;"OK",$L134,IF(OR($G134="",$I134=""),"Zahlungsangaben unvollständig",IF($I134&lt;$G134,"Offener Betrag","Vollständig erfasst"))))</f>
        <v/>
      </c>
      <c r="N134" s="15">
        <f>IF(OR($G134="",$I134=""),"",IF($I134=0,"0 € bestätigt: keine Zahlung",IF($I134&gt;$G134,"Überzahlung","")))</f>
        <v/>
      </c>
      <c r="O134" s="8"/>
    </row>
    <row r="135" spans="1:15">
      <c r="A135" s="10"/>
      <c r="B135" s="8"/>
      <c r="C135" s="12">
        <f>IF($B135="","",IFERROR(VLOOKUP($B135,'Mietverhältnisse'!$A$2:$J$101,2,FALSE),"Prüfbedürftig: ID fehlt"))</f>
        <v/>
      </c>
      <c r="D135" s="12">
        <f>IF($B135="","",IFERROR(VLOOKUP($B135,'Mietverhältnisse'!$A$2:$J$101,3,FALSE),""))</f>
        <v/>
      </c>
      <c r="E135" s="13">
        <f>IF($B135="","",IFERROR(VLOOKUP($B135,'Mietverhältnisse'!$A$2:$J$101,4,FALSE),""))</f>
        <v/>
      </c>
      <c r="F135" s="13">
        <f>IF($B135="","",IFERROR(IF(COUNTIFS('Mietverhältnisse'!$A$2:$A$101,$B135,'Mietverhältnisse'!$E$2:$E$101,"&lt;&gt;")=0,"",VLOOKUP($B135,'Mietverhältnisse'!$A$2:$J$101,5,FALSE)),""))</f>
        <v/>
      </c>
      <c r="G135" s="11"/>
      <c r="H135" s="14">
        <f>IF($B135="","",IFERROR(VLOOKUP($B135,'Mietverhältnisse'!$A$2:$J$101,6,FALSE)+VLOOKUP($B135,'Mietverhältnisse'!$A$2:$J$101,7,FALSE),""))</f>
        <v/>
      </c>
      <c r="I135" s="11"/>
      <c r="J135" s="14">
        <f>IF(OR($G135="",$I135=""),"",MAX($G135-$I135,0))</f>
        <v/>
      </c>
      <c r="K135" s="14">
        <f>IF(OR($G135="",$I135=""),"",$I135-$G135)</f>
        <v/>
      </c>
      <c r="L135" s="15">
        <f>IF(COUNTA($A135:$B135,$G135,$I135,$O135)=0,"",IF($A135="","Prüfbedürftig: Monat fehlt",IF($B135="","Prüfbedürftig: ID fehlt",IF($C135="Prüfbedürftig: ID fehlt","Prüfbedürftig: ID fehlt",IF(OR($A135&lt;$E135,AND($F135&lt;&gt;"",$A135&gt;$F135)),"Prüfbedürftig: außerhalb Vertragslaufzeit","OK")))))</f>
        <v/>
      </c>
      <c r="M135" s="15">
        <f>IF(COUNTA($A135:$B135,$G135,$I135,$O135)=0,"",IF($L135&lt;&gt;"OK",$L135,IF(OR($G135="",$I135=""),"Zahlungsangaben unvollständig",IF($I135&lt;$G135,"Offener Betrag","Vollständig erfasst"))))</f>
        <v/>
      </c>
      <c r="N135" s="15">
        <f>IF(OR($G135="",$I135=""),"",IF($I135=0,"0 € bestätigt: keine Zahlung",IF($I135&gt;$G135,"Überzahlung","")))</f>
        <v/>
      </c>
      <c r="O135" s="8"/>
    </row>
    <row r="136" spans="1:15">
      <c r="A136" s="10"/>
      <c r="B136" s="8"/>
      <c r="C136" s="12">
        <f>IF($B136="","",IFERROR(VLOOKUP($B136,'Mietverhältnisse'!$A$2:$J$101,2,FALSE),"Prüfbedürftig: ID fehlt"))</f>
        <v/>
      </c>
      <c r="D136" s="12">
        <f>IF($B136="","",IFERROR(VLOOKUP($B136,'Mietverhältnisse'!$A$2:$J$101,3,FALSE),""))</f>
        <v/>
      </c>
      <c r="E136" s="13">
        <f>IF($B136="","",IFERROR(VLOOKUP($B136,'Mietverhältnisse'!$A$2:$J$101,4,FALSE),""))</f>
        <v/>
      </c>
      <c r="F136" s="13">
        <f>IF($B136="","",IFERROR(IF(COUNTIFS('Mietverhältnisse'!$A$2:$A$101,$B136,'Mietverhältnisse'!$E$2:$E$101,"&lt;&gt;")=0,"",VLOOKUP($B136,'Mietverhältnisse'!$A$2:$J$101,5,FALSE)),""))</f>
        <v/>
      </c>
      <c r="G136" s="11"/>
      <c r="H136" s="14">
        <f>IF($B136="","",IFERROR(VLOOKUP($B136,'Mietverhältnisse'!$A$2:$J$101,6,FALSE)+VLOOKUP($B136,'Mietverhältnisse'!$A$2:$J$101,7,FALSE),""))</f>
        <v/>
      </c>
      <c r="I136" s="11"/>
      <c r="J136" s="14">
        <f>IF(OR($G136="",$I136=""),"",MAX($G136-$I136,0))</f>
        <v/>
      </c>
      <c r="K136" s="14">
        <f>IF(OR($G136="",$I136=""),"",$I136-$G136)</f>
        <v/>
      </c>
      <c r="L136" s="15">
        <f>IF(COUNTA($A136:$B136,$G136,$I136,$O136)=0,"",IF($A136="","Prüfbedürftig: Monat fehlt",IF($B136="","Prüfbedürftig: ID fehlt",IF($C136="Prüfbedürftig: ID fehlt","Prüfbedürftig: ID fehlt",IF(OR($A136&lt;$E136,AND($F136&lt;&gt;"",$A136&gt;$F136)),"Prüfbedürftig: außerhalb Vertragslaufzeit","OK")))))</f>
        <v/>
      </c>
      <c r="M136" s="15">
        <f>IF(COUNTA($A136:$B136,$G136,$I136,$O136)=0,"",IF($L136&lt;&gt;"OK",$L136,IF(OR($G136="",$I136=""),"Zahlungsangaben unvollständig",IF($I136&lt;$G136,"Offener Betrag","Vollständig erfasst"))))</f>
        <v/>
      </c>
      <c r="N136" s="15">
        <f>IF(OR($G136="",$I136=""),"",IF($I136=0,"0 € bestätigt: keine Zahlung",IF($I136&gt;$G136,"Überzahlung","")))</f>
        <v/>
      </c>
      <c r="O136" s="8"/>
    </row>
    <row r="137" spans="1:15">
      <c r="A137" s="10"/>
      <c r="B137" s="8"/>
      <c r="C137" s="12">
        <f>IF($B137="","",IFERROR(VLOOKUP($B137,'Mietverhältnisse'!$A$2:$J$101,2,FALSE),"Prüfbedürftig: ID fehlt"))</f>
        <v/>
      </c>
      <c r="D137" s="12">
        <f>IF($B137="","",IFERROR(VLOOKUP($B137,'Mietverhältnisse'!$A$2:$J$101,3,FALSE),""))</f>
        <v/>
      </c>
      <c r="E137" s="13">
        <f>IF($B137="","",IFERROR(VLOOKUP($B137,'Mietverhältnisse'!$A$2:$J$101,4,FALSE),""))</f>
        <v/>
      </c>
      <c r="F137" s="13">
        <f>IF($B137="","",IFERROR(IF(COUNTIFS('Mietverhältnisse'!$A$2:$A$101,$B137,'Mietverhältnisse'!$E$2:$E$101,"&lt;&gt;")=0,"",VLOOKUP($B137,'Mietverhältnisse'!$A$2:$J$101,5,FALSE)),""))</f>
        <v/>
      </c>
      <c r="G137" s="11"/>
      <c r="H137" s="14">
        <f>IF($B137="","",IFERROR(VLOOKUP($B137,'Mietverhältnisse'!$A$2:$J$101,6,FALSE)+VLOOKUP($B137,'Mietverhältnisse'!$A$2:$J$101,7,FALSE),""))</f>
        <v/>
      </c>
      <c r="I137" s="11"/>
      <c r="J137" s="14">
        <f>IF(OR($G137="",$I137=""),"",MAX($G137-$I137,0))</f>
        <v/>
      </c>
      <c r="K137" s="14">
        <f>IF(OR($G137="",$I137=""),"",$I137-$G137)</f>
        <v/>
      </c>
      <c r="L137" s="15">
        <f>IF(COUNTA($A137:$B137,$G137,$I137,$O137)=0,"",IF($A137="","Prüfbedürftig: Monat fehlt",IF($B137="","Prüfbedürftig: ID fehlt",IF($C137="Prüfbedürftig: ID fehlt","Prüfbedürftig: ID fehlt",IF(OR($A137&lt;$E137,AND($F137&lt;&gt;"",$A137&gt;$F137)),"Prüfbedürftig: außerhalb Vertragslaufzeit","OK")))))</f>
        <v/>
      </c>
      <c r="M137" s="15">
        <f>IF(COUNTA($A137:$B137,$G137,$I137,$O137)=0,"",IF($L137&lt;&gt;"OK",$L137,IF(OR($G137="",$I137=""),"Zahlungsangaben unvollständig",IF($I137&lt;$G137,"Offener Betrag","Vollständig erfasst"))))</f>
        <v/>
      </c>
      <c r="N137" s="15">
        <f>IF(OR($G137="",$I137=""),"",IF($I137=0,"0 € bestätigt: keine Zahlung",IF($I137&gt;$G137,"Überzahlung","")))</f>
        <v/>
      </c>
      <c r="O137" s="8"/>
    </row>
    <row r="138" spans="1:15">
      <c r="A138" s="10"/>
      <c r="B138" s="8"/>
      <c r="C138" s="12">
        <f>IF($B138="","",IFERROR(VLOOKUP($B138,'Mietverhältnisse'!$A$2:$J$101,2,FALSE),"Prüfbedürftig: ID fehlt"))</f>
        <v/>
      </c>
      <c r="D138" s="12">
        <f>IF($B138="","",IFERROR(VLOOKUP($B138,'Mietverhältnisse'!$A$2:$J$101,3,FALSE),""))</f>
        <v/>
      </c>
      <c r="E138" s="13">
        <f>IF($B138="","",IFERROR(VLOOKUP($B138,'Mietverhältnisse'!$A$2:$J$101,4,FALSE),""))</f>
        <v/>
      </c>
      <c r="F138" s="13">
        <f>IF($B138="","",IFERROR(IF(COUNTIFS('Mietverhältnisse'!$A$2:$A$101,$B138,'Mietverhältnisse'!$E$2:$E$101,"&lt;&gt;")=0,"",VLOOKUP($B138,'Mietverhältnisse'!$A$2:$J$101,5,FALSE)),""))</f>
        <v/>
      </c>
      <c r="G138" s="11"/>
      <c r="H138" s="14">
        <f>IF($B138="","",IFERROR(VLOOKUP($B138,'Mietverhältnisse'!$A$2:$J$101,6,FALSE)+VLOOKUP($B138,'Mietverhältnisse'!$A$2:$J$101,7,FALSE),""))</f>
        <v/>
      </c>
      <c r="I138" s="11"/>
      <c r="J138" s="14">
        <f>IF(OR($G138="",$I138=""),"",MAX($G138-$I138,0))</f>
        <v/>
      </c>
      <c r="K138" s="14">
        <f>IF(OR($G138="",$I138=""),"",$I138-$G138)</f>
        <v/>
      </c>
      <c r="L138" s="15">
        <f>IF(COUNTA($A138:$B138,$G138,$I138,$O138)=0,"",IF($A138="","Prüfbedürftig: Monat fehlt",IF($B138="","Prüfbedürftig: ID fehlt",IF($C138="Prüfbedürftig: ID fehlt","Prüfbedürftig: ID fehlt",IF(OR($A138&lt;$E138,AND($F138&lt;&gt;"",$A138&gt;$F138)),"Prüfbedürftig: außerhalb Vertragslaufzeit","OK")))))</f>
        <v/>
      </c>
      <c r="M138" s="15">
        <f>IF(COUNTA($A138:$B138,$G138,$I138,$O138)=0,"",IF($L138&lt;&gt;"OK",$L138,IF(OR($G138="",$I138=""),"Zahlungsangaben unvollständig",IF($I138&lt;$G138,"Offener Betrag","Vollständig erfasst"))))</f>
        <v/>
      </c>
      <c r="N138" s="15">
        <f>IF(OR($G138="",$I138=""),"",IF($I138=0,"0 € bestätigt: keine Zahlung",IF($I138&gt;$G138,"Überzahlung","")))</f>
        <v/>
      </c>
      <c r="O138" s="8"/>
    </row>
    <row r="139" spans="1:15">
      <c r="A139" s="10"/>
      <c r="B139" s="8"/>
      <c r="C139" s="12">
        <f>IF($B139="","",IFERROR(VLOOKUP($B139,'Mietverhältnisse'!$A$2:$J$101,2,FALSE),"Prüfbedürftig: ID fehlt"))</f>
        <v/>
      </c>
      <c r="D139" s="12">
        <f>IF($B139="","",IFERROR(VLOOKUP($B139,'Mietverhältnisse'!$A$2:$J$101,3,FALSE),""))</f>
        <v/>
      </c>
      <c r="E139" s="13">
        <f>IF($B139="","",IFERROR(VLOOKUP($B139,'Mietverhältnisse'!$A$2:$J$101,4,FALSE),""))</f>
        <v/>
      </c>
      <c r="F139" s="13">
        <f>IF($B139="","",IFERROR(IF(COUNTIFS('Mietverhältnisse'!$A$2:$A$101,$B139,'Mietverhältnisse'!$E$2:$E$101,"&lt;&gt;")=0,"",VLOOKUP($B139,'Mietverhältnisse'!$A$2:$J$101,5,FALSE)),""))</f>
        <v/>
      </c>
      <c r="G139" s="11"/>
      <c r="H139" s="14">
        <f>IF($B139="","",IFERROR(VLOOKUP($B139,'Mietverhältnisse'!$A$2:$J$101,6,FALSE)+VLOOKUP($B139,'Mietverhältnisse'!$A$2:$J$101,7,FALSE),""))</f>
        <v/>
      </c>
      <c r="I139" s="11"/>
      <c r="J139" s="14">
        <f>IF(OR($G139="",$I139=""),"",MAX($G139-$I139,0))</f>
        <v/>
      </c>
      <c r="K139" s="14">
        <f>IF(OR($G139="",$I139=""),"",$I139-$G139)</f>
        <v/>
      </c>
      <c r="L139" s="15">
        <f>IF(COUNTA($A139:$B139,$G139,$I139,$O139)=0,"",IF($A139="","Prüfbedürftig: Monat fehlt",IF($B139="","Prüfbedürftig: ID fehlt",IF($C139="Prüfbedürftig: ID fehlt","Prüfbedürftig: ID fehlt",IF(OR($A139&lt;$E139,AND($F139&lt;&gt;"",$A139&gt;$F139)),"Prüfbedürftig: außerhalb Vertragslaufzeit","OK")))))</f>
        <v/>
      </c>
      <c r="M139" s="15">
        <f>IF(COUNTA($A139:$B139,$G139,$I139,$O139)=0,"",IF($L139&lt;&gt;"OK",$L139,IF(OR($G139="",$I139=""),"Zahlungsangaben unvollständig",IF($I139&lt;$G139,"Offener Betrag","Vollständig erfasst"))))</f>
        <v/>
      </c>
      <c r="N139" s="15">
        <f>IF(OR($G139="",$I139=""),"",IF($I139=0,"0 € bestätigt: keine Zahlung",IF($I139&gt;$G139,"Überzahlung","")))</f>
        <v/>
      </c>
      <c r="O139" s="8"/>
    </row>
    <row r="140" spans="1:15">
      <c r="A140" s="10"/>
      <c r="B140" s="8"/>
      <c r="C140" s="12">
        <f>IF($B140="","",IFERROR(VLOOKUP($B140,'Mietverhältnisse'!$A$2:$J$101,2,FALSE),"Prüfbedürftig: ID fehlt"))</f>
        <v/>
      </c>
      <c r="D140" s="12">
        <f>IF($B140="","",IFERROR(VLOOKUP($B140,'Mietverhältnisse'!$A$2:$J$101,3,FALSE),""))</f>
        <v/>
      </c>
      <c r="E140" s="13">
        <f>IF($B140="","",IFERROR(VLOOKUP($B140,'Mietverhältnisse'!$A$2:$J$101,4,FALSE),""))</f>
        <v/>
      </c>
      <c r="F140" s="13">
        <f>IF($B140="","",IFERROR(IF(COUNTIFS('Mietverhältnisse'!$A$2:$A$101,$B140,'Mietverhältnisse'!$E$2:$E$101,"&lt;&gt;")=0,"",VLOOKUP($B140,'Mietverhältnisse'!$A$2:$J$101,5,FALSE)),""))</f>
        <v/>
      </c>
      <c r="G140" s="11"/>
      <c r="H140" s="14">
        <f>IF($B140="","",IFERROR(VLOOKUP($B140,'Mietverhältnisse'!$A$2:$J$101,6,FALSE)+VLOOKUP($B140,'Mietverhältnisse'!$A$2:$J$101,7,FALSE),""))</f>
        <v/>
      </c>
      <c r="I140" s="11"/>
      <c r="J140" s="14">
        <f>IF(OR($G140="",$I140=""),"",MAX($G140-$I140,0))</f>
        <v/>
      </c>
      <c r="K140" s="14">
        <f>IF(OR($G140="",$I140=""),"",$I140-$G140)</f>
        <v/>
      </c>
      <c r="L140" s="15">
        <f>IF(COUNTA($A140:$B140,$G140,$I140,$O140)=0,"",IF($A140="","Prüfbedürftig: Monat fehlt",IF($B140="","Prüfbedürftig: ID fehlt",IF($C140="Prüfbedürftig: ID fehlt","Prüfbedürftig: ID fehlt",IF(OR($A140&lt;$E140,AND($F140&lt;&gt;"",$A140&gt;$F140)),"Prüfbedürftig: außerhalb Vertragslaufzeit","OK")))))</f>
        <v/>
      </c>
      <c r="M140" s="15">
        <f>IF(COUNTA($A140:$B140,$G140,$I140,$O140)=0,"",IF($L140&lt;&gt;"OK",$L140,IF(OR($G140="",$I140=""),"Zahlungsangaben unvollständig",IF($I140&lt;$G140,"Offener Betrag","Vollständig erfasst"))))</f>
        <v/>
      </c>
      <c r="N140" s="15">
        <f>IF(OR($G140="",$I140=""),"",IF($I140=0,"0 € bestätigt: keine Zahlung",IF($I140&gt;$G140,"Überzahlung","")))</f>
        <v/>
      </c>
      <c r="O140" s="8"/>
    </row>
    <row r="141" spans="1:15">
      <c r="A141" s="10"/>
      <c r="B141" s="8"/>
      <c r="C141" s="12">
        <f>IF($B141="","",IFERROR(VLOOKUP($B141,'Mietverhältnisse'!$A$2:$J$101,2,FALSE),"Prüfbedürftig: ID fehlt"))</f>
        <v/>
      </c>
      <c r="D141" s="12">
        <f>IF($B141="","",IFERROR(VLOOKUP($B141,'Mietverhältnisse'!$A$2:$J$101,3,FALSE),""))</f>
        <v/>
      </c>
      <c r="E141" s="13">
        <f>IF($B141="","",IFERROR(VLOOKUP($B141,'Mietverhältnisse'!$A$2:$J$101,4,FALSE),""))</f>
        <v/>
      </c>
      <c r="F141" s="13">
        <f>IF($B141="","",IFERROR(IF(COUNTIFS('Mietverhältnisse'!$A$2:$A$101,$B141,'Mietverhältnisse'!$E$2:$E$101,"&lt;&gt;")=0,"",VLOOKUP($B141,'Mietverhältnisse'!$A$2:$J$101,5,FALSE)),""))</f>
        <v/>
      </c>
      <c r="G141" s="11"/>
      <c r="H141" s="14">
        <f>IF($B141="","",IFERROR(VLOOKUP($B141,'Mietverhältnisse'!$A$2:$J$101,6,FALSE)+VLOOKUP($B141,'Mietverhältnisse'!$A$2:$J$101,7,FALSE),""))</f>
        <v/>
      </c>
      <c r="I141" s="11"/>
      <c r="J141" s="14">
        <f>IF(OR($G141="",$I141=""),"",MAX($G141-$I141,0))</f>
        <v/>
      </c>
      <c r="K141" s="14">
        <f>IF(OR($G141="",$I141=""),"",$I141-$G141)</f>
        <v/>
      </c>
      <c r="L141" s="15">
        <f>IF(COUNTA($A141:$B141,$G141,$I141,$O141)=0,"",IF($A141="","Prüfbedürftig: Monat fehlt",IF($B141="","Prüfbedürftig: ID fehlt",IF($C141="Prüfbedürftig: ID fehlt","Prüfbedürftig: ID fehlt",IF(OR($A141&lt;$E141,AND($F141&lt;&gt;"",$A141&gt;$F141)),"Prüfbedürftig: außerhalb Vertragslaufzeit","OK")))))</f>
        <v/>
      </c>
      <c r="M141" s="15">
        <f>IF(COUNTA($A141:$B141,$G141,$I141,$O141)=0,"",IF($L141&lt;&gt;"OK",$L141,IF(OR($G141="",$I141=""),"Zahlungsangaben unvollständig",IF($I141&lt;$G141,"Offener Betrag","Vollständig erfasst"))))</f>
        <v/>
      </c>
      <c r="N141" s="15">
        <f>IF(OR($G141="",$I141=""),"",IF($I141=0,"0 € bestätigt: keine Zahlung",IF($I141&gt;$G141,"Überzahlung","")))</f>
        <v/>
      </c>
      <c r="O141" s="8"/>
    </row>
    <row r="142" spans="1:15">
      <c r="A142" s="10"/>
      <c r="B142" s="8"/>
      <c r="C142" s="12">
        <f>IF($B142="","",IFERROR(VLOOKUP($B142,'Mietverhältnisse'!$A$2:$J$101,2,FALSE),"Prüfbedürftig: ID fehlt"))</f>
        <v/>
      </c>
      <c r="D142" s="12">
        <f>IF($B142="","",IFERROR(VLOOKUP($B142,'Mietverhältnisse'!$A$2:$J$101,3,FALSE),""))</f>
        <v/>
      </c>
      <c r="E142" s="13">
        <f>IF($B142="","",IFERROR(VLOOKUP($B142,'Mietverhältnisse'!$A$2:$J$101,4,FALSE),""))</f>
        <v/>
      </c>
      <c r="F142" s="13">
        <f>IF($B142="","",IFERROR(IF(COUNTIFS('Mietverhältnisse'!$A$2:$A$101,$B142,'Mietverhältnisse'!$E$2:$E$101,"&lt;&gt;")=0,"",VLOOKUP($B142,'Mietverhältnisse'!$A$2:$J$101,5,FALSE)),""))</f>
        <v/>
      </c>
      <c r="G142" s="11"/>
      <c r="H142" s="14">
        <f>IF($B142="","",IFERROR(VLOOKUP($B142,'Mietverhältnisse'!$A$2:$J$101,6,FALSE)+VLOOKUP($B142,'Mietverhältnisse'!$A$2:$J$101,7,FALSE),""))</f>
        <v/>
      </c>
      <c r="I142" s="11"/>
      <c r="J142" s="14">
        <f>IF(OR($G142="",$I142=""),"",MAX($G142-$I142,0))</f>
        <v/>
      </c>
      <c r="K142" s="14">
        <f>IF(OR($G142="",$I142=""),"",$I142-$G142)</f>
        <v/>
      </c>
      <c r="L142" s="15">
        <f>IF(COUNTA($A142:$B142,$G142,$I142,$O142)=0,"",IF($A142="","Prüfbedürftig: Monat fehlt",IF($B142="","Prüfbedürftig: ID fehlt",IF($C142="Prüfbedürftig: ID fehlt","Prüfbedürftig: ID fehlt",IF(OR($A142&lt;$E142,AND($F142&lt;&gt;"",$A142&gt;$F142)),"Prüfbedürftig: außerhalb Vertragslaufzeit","OK")))))</f>
        <v/>
      </c>
      <c r="M142" s="15">
        <f>IF(COUNTA($A142:$B142,$G142,$I142,$O142)=0,"",IF($L142&lt;&gt;"OK",$L142,IF(OR($G142="",$I142=""),"Zahlungsangaben unvollständig",IF($I142&lt;$G142,"Offener Betrag","Vollständig erfasst"))))</f>
        <v/>
      </c>
      <c r="N142" s="15">
        <f>IF(OR($G142="",$I142=""),"",IF($I142=0,"0 € bestätigt: keine Zahlung",IF($I142&gt;$G142,"Überzahlung","")))</f>
        <v/>
      </c>
      <c r="O142" s="8"/>
    </row>
    <row r="143" spans="1:15">
      <c r="A143" s="10"/>
      <c r="B143" s="8"/>
      <c r="C143" s="12">
        <f>IF($B143="","",IFERROR(VLOOKUP($B143,'Mietverhältnisse'!$A$2:$J$101,2,FALSE),"Prüfbedürftig: ID fehlt"))</f>
        <v/>
      </c>
      <c r="D143" s="12">
        <f>IF($B143="","",IFERROR(VLOOKUP($B143,'Mietverhältnisse'!$A$2:$J$101,3,FALSE),""))</f>
        <v/>
      </c>
      <c r="E143" s="13">
        <f>IF($B143="","",IFERROR(VLOOKUP($B143,'Mietverhältnisse'!$A$2:$J$101,4,FALSE),""))</f>
        <v/>
      </c>
      <c r="F143" s="13">
        <f>IF($B143="","",IFERROR(IF(COUNTIFS('Mietverhältnisse'!$A$2:$A$101,$B143,'Mietverhältnisse'!$E$2:$E$101,"&lt;&gt;")=0,"",VLOOKUP($B143,'Mietverhältnisse'!$A$2:$J$101,5,FALSE)),""))</f>
        <v/>
      </c>
      <c r="G143" s="11"/>
      <c r="H143" s="14">
        <f>IF($B143="","",IFERROR(VLOOKUP($B143,'Mietverhältnisse'!$A$2:$J$101,6,FALSE)+VLOOKUP($B143,'Mietverhältnisse'!$A$2:$J$101,7,FALSE),""))</f>
        <v/>
      </c>
      <c r="I143" s="11"/>
      <c r="J143" s="14">
        <f>IF(OR($G143="",$I143=""),"",MAX($G143-$I143,0))</f>
        <v/>
      </c>
      <c r="K143" s="14">
        <f>IF(OR($G143="",$I143=""),"",$I143-$G143)</f>
        <v/>
      </c>
      <c r="L143" s="15">
        <f>IF(COUNTA($A143:$B143,$G143,$I143,$O143)=0,"",IF($A143="","Prüfbedürftig: Monat fehlt",IF($B143="","Prüfbedürftig: ID fehlt",IF($C143="Prüfbedürftig: ID fehlt","Prüfbedürftig: ID fehlt",IF(OR($A143&lt;$E143,AND($F143&lt;&gt;"",$A143&gt;$F143)),"Prüfbedürftig: außerhalb Vertragslaufzeit","OK")))))</f>
        <v/>
      </c>
      <c r="M143" s="15">
        <f>IF(COUNTA($A143:$B143,$G143,$I143,$O143)=0,"",IF($L143&lt;&gt;"OK",$L143,IF(OR($G143="",$I143=""),"Zahlungsangaben unvollständig",IF($I143&lt;$G143,"Offener Betrag","Vollständig erfasst"))))</f>
        <v/>
      </c>
      <c r="N143" s="15">
        <f>IF(OR($G143="",$I143=""),"",IF($I143=0,"0 € bestätigt: keine Zahlung",IF($I143&gt;$G143,"Überzahlung","")))</f>
        <v/>
      </c>
      <c r="O143" s="8"/>
    </row>
    <row r="144" spans="1:15">
      <c r="A144" s="10"/>
      <c r="B144" s="8"/>
      <c r="C144" s="12">
        <f>IF($B144="","",IFERROR(VLOOKUP($B144,'Mietverhältnisse'!$A$2:$J$101,2,FALSE),"Prüfbedürftig: ID fehlt"))</f>
        <v/>
      </c>
      <c r="D144" s="12">
        <f>IF($B144="","",IFERROR(VLOOKUP($B144,'Mietverhältnisse'!$A$2:$J$101,3,FALSE),""))</f>
        <v/>
      </c>
      <c r="E144" s="13">
        <f>IF($B144="","",IFERROR(VLOOKUP($B144,'Mietverhältnisse'!$A$2:$J$101,4,FALSE),""))</f>
        <v/>
      </c>
      <c r="F144" s="13">
        <f>IF($B144="","",IFERROR(IF(COUNTIFS('Mietverhältnisse'!$A$2:$A$101,$B144,'Mietverhältnisse'!$E$2:$E$101,"&lt;&gt;")=0,"",VLOOKUP($B144,'Mietverhältnisse'!$A$2:$J$101,5,FALSE)),""))</f>
        <v/>
      </c>
      <c r="G144" s="11"/>
      <c r="H144" s="14">
        <f>IF($B144="","",IFERROR(VLOOKUP($B144,'Mietverhältnisse'!$A$2:$J$101,6,FALSE)+VLOOKUP($B144,'Mietverhältnisse'!$A$2:$J$101,7,FALSE),""))</f>
        <v/>
      </c>
      <c r="I144" s="11"/>
      <c r="J144" s="14">
        <f>IF(OR($G144="",$I144=""),"",MAX($G144-$I144,0))</f>
        <v/>
      </c>
      <c r="K144" s="14">
        <f>IF(OR($G144="",$I144=""),"",$I144-$G144)</f>
        <v/>
      </c>
      <c r="L144" s="15">
        <f>IF(COUNTA($A144:$B144,$G144,$I144,$O144)=0,"",IF($A144="","Prüfbedürftig: Monat fehlt",IF($B144="","Prüfbedürftig: ID fehlt",IF($C144="Prüfbedürftig: ID fehlt","Prüfbedürftig: ID fehlt",IF(OR($A144&lt;$E144,AND($F144&lt;&gt;"",$A144&gt;$F144)),"Prüfbedürftig: außerhalb Vertragslaufzeit","OK")))))</f>
        <v/>
      </c>
      <c r="M144" s="15">
        <f>IF(COUNTA($A144:$B144,$G144,$I144,$O144)=0,"",IF($L144&lt;&gt;"OK",$L144,IF(OR($G144="",$I144=""),"Zahlungsangaben unvollständig",IF($I144&lt;$G144,"Offener Betrag","Vollständig erfasst"))))</f>
        <v/>
      </c>
      <c r="N144" s="15">
        <f>IF(OR($G144="",$I144=""),"",IF($I144=0,"0 € bestätigt: keine Zahlung",IF($I144&gt;$G144,"Überzahlung","")))</f>
        <v/>
      </c>
      <c r="O144" s="8"/>
    </row>
    <row r="145" spans="1:15">
      <c r="A145" s="10"/>
      <c r="B145" s="8"/>
      <c r="C145" s="12">
        <f>IF($B145="","",IFERROR(VLOOKUP($B145,'Mietverhältnisse'!$A$2:$J$101,2,FALSE),"Prüfbedürftig: ID fehlt"))</f>
        <v/>
      </c>
      <c r="D145" s="12">
        <f>IF($B145="","",IFERROR(VLOOKUP($B145,'Mietverhältnisse'!$A$2:$J$101,3,FALSE),""))</f>
        <v/>
      </c>
      <c r="E145" s="13">
        <f>IF($B145="","",IFERROR(VLOOKUP($B145,'Mietverhältnisse'!$A$2:$J$101,4,FALSE),""))</f>
        <v/>
      </c>
      <c r="F145" s="13">
        <f>IF($B145="","",IFERROR(IF(COUNTIFS('Mietverhältnisse'!$A$2:$A$101,$B145,'Mietverhältnisse'!$E$2:$E$101,"&lt;&gt;")=0,"",VLOOKUP($B145,'Mietverhältnisse'!$A$2:$J$101,5,FALSE)),""))</f>
        <v/>
      </c>
      <c r="G145" s="11"/>
      <c r="H145" s="14">
        <f>IF($B145="","",IFERROR(VLOOKUP($B145,'Mietverhältnisse'!$A$2:$J$101,6,FALSE)+VLOOKUP($B145,'Mietverhältnisse'!$A$2:$J$101,7,FALSE),""))</f>
        <v/>
      </c>
      <c r="I145" s="11"/>
      <c r="J145" s="14">
        <f>IF(OR($G145="",$I145=""),"",MAX($G145-$I145,0))</f>
        <v/>
      </c>
      <c r="K145" s="14">
        <f>IF(OR($G145="",$I145=""),"",$I145-$G145)</f>
        <v/>
      </c>
      <c r="L145" s="15">
        <f>IF(COUNTA($A145:$B145,$G145,$I145,$O145)=0,"",IF($A145="","Prüfbedürftig: Monat fehlt",IF($B145="","Prüfbedürftig: ID fehlt",IF($C145="Prüfbedürftig: ID fehlt","Prüfbedürftig: ID fehlt",IF(OR($A145&lt;$E145,AND($F145&lt;&gt;"",$A145&gt;$F145)),"Prüfbedürftig: außerhalb Vertragslaufzeit","OK")))))</f>
        <v/>
      </c>
      <c r="M145" s="15">
        <f>IF(COUNTA($A145:$B145,$G145,$I145,$O145)=0,"",IF($L145&lt;&gt;"OK",$L145,IF(OR($G145="",$I145=""),"Zahlungsangaben unvollständig",IF($I145&lt;$G145,"Offener Betrag","Vollständig erfasst"))))</f>
        <v/>
      </c>
      <c r="N145" s="15">
        <f>IF(OR($G145="",$I145=""),"",IF($I145=0,"0 € bestätigt: keine Zahlung",IF($I145&gt;$G145,"Überzahlung","")))</f>
        <v/>
      </c>
      <c r="O145" s="8"/>
    </row>
    <row r="146" spans="1:15">
      <c r="A146" s="10"/>
      <c r="B146" s="8"/>
      <c r="C146" s="12">
        <f>IF($B146="","",IFERROR(VLOOKUP($B146,'Mietverhältnisse'!$A$2:$J$101,2,FALSE),"Prüfbedürftig: ID fehlt"))</f>
        <v/>
      </c>
      <c r="D146" s="12">
        <f>IF($B146="","",IFERROR(VLOOKUP($B146,'Mietverhältnisse'!$A$2:$J$101,3,FALSE),""))</f>
        <v/>
      </c>
      <c r="E146" s="13">
        <f>IF($B146="","",IFERROR(VLOOKUP($B146,'Mietverhältnisse'!$A$2:$J$101,4,FALSE),""))</f>
        <v/>
      </c>
      <c r="F146" s="13">
        <f>IF($B146="","",IFERROR(IF(COUNTIFS('Mietverhältnisse'!$A$2:$A$101,$B146,'Mietverhältnisse'!$E$2:$E$101,"&lt;&gt;")=0,"",VLOOKUP($B146,'Mietverhältnisse'!$A$2:$J$101,5,FALSE)),""))</f>
        <v/>
      </c>
      <c r="G146" s="11"/>
      <c r="H146" s="14">
        <f>IF($B146="","",IFERROR(VLOOKUP($B146,'Mietverhältnisse'!$A$2:$J$101,6,FALSE)+VLOOKUP($B146,'Mietverhältnisse'!$A$2:$J$101,7,FALSE),""))</f>
        <v/>
      </c>
      <c r="I146" s="11"/>
      <c r="J146" s="14">
        <f>IF(OR($G146="",$I146=""),"",MAX($G146-$I146,0))</f>
        <v/>
      </c>
      <c r="K146" s="14">
        <f>IF(OR($G146="",$I146=""),"",$I146-$G146)</f>
        <v/>
      </c>
      <c r="L146" s="15">
        <f>IF(COUNTA($A146:$B146,$G146,$I146,$O146)=0,"",IF($A146="","Prüfbedürftig: Monat fehlt",IF($B146="","Prüfbedürftig: ID fehlt",IF($C146="Prüfbedürftig: ID fehlt","Prüfbedürftig: ID fehlt",IF(OR($A146&lt;$E146,AND($F146&lt;&gt;"",$A146&gt;$F146)),"Prüfbedürftig: außerhalb Vertragslaufzeit","OK")))))</f>
        <v/>
      </c>
      <c r="M146" s="15">
        <f>IF(COUNTA($A146:$B146,$G146,$I146,$O146)=0,"",IF($L146&lt;&gt;"OK",$L146,IF(OR($G146="",$I146=""),"Zahlungsangaben unvollständig",IF($I146&lt;$G146,"Offener Betrag","Vollständig erfasst"))))</f>
        <v/>
      </c>
      <c r="N146" s="15">
        <f>IF(OR($G146="",$I146=""),"",IF($I146=0,"0 € bestätigt: keine Zahlung",IF($I146&gt;$G146,"Überzahlung","")))</f>
        <v/>
      </c>
      <c r="O146" s="8"/>
    </row>
    <row r="147" spans="1:15">
      <c r="A147" s="10"/>
      <c r="B147" s="8"/>
      <c r="C147" s="12">
        <f>IF($B147="","",IFERROR(VLOOKUP($B147,'Mietverhältnisse'!$A$2:$J$101,2,FALSE),"Prüfbedürftig: ID fehlt"))</f>
        <v/>
      </c>
      <c r="D147" s="12">
        <f>IF($B147="","",IFERROR(VLOOKUP($B147,'Mietverhältnisse'!$A$2:$J$101,3,FALSE),""))</f>
        <v/>
      </c>
      <c r="E147" s="13">
        <f>IF($B147="","",IFERROR(VLOOKUP($B147,'Mietverhältnisse'!$A$2:$J$101,4,FALSE),""))</f>
        <v/>
      </c>
      <c r="F147" s="13">
        <f>IF($B147="","",IFERROR(IF(COUNTIFS('Mietverhältnisse'!$A$2:$A$101,$B147,'Mietverhältnisse'!$E$2:$E$101,"&lt;&gt;")=0,"",VLOOKUP($B147,'Mietverhältnisse'!$A$2:$J$101,5,FALSE)),""))</f>
        <v/>
      </c>
      <c r="G147" s="11"/>
      <c r="H147" s="14">
        <f>IF($B147="","",IFERROR(VLOOKUP($B147,'Mietverhältnisse'!$A$2:$J$101,6,FALSE)+VLOOKUP($B147,'Mietverhältnisse'!$A$2:$J$101,7,FALSE),""))</f>
        <v/>
      </c>
      <c r="I147" s="11"/>
      <c r="J147" s="14">
        <f>IF(OR($G147="",$I147=""),"",MAX($G147-$I147,0))</f>
        <v/>
      </c>
      <c r="K147" s="14">
        <f>IF(OR($G147="",$I147=""),"",$I147-$G147)</f>
        <v/>
      </c>
      <c r="L147" s="15">
        <f>IF(COUNTA($A147:$B147,$G147,$I147,$O147)=0,"",IF($A147="","Prüfbedürftig: Monat fehlt",IF($B147="","Prüfbedürftig: ID fehlt",IF($C147="Prüfbedürftig: ID fehlt","Prüfbedürftig: ID fehlt",IF(OR($A147&lt;$E147,AND($F147&lt;&gt;"",$A147&gt;$F147)),"Prüfbedürftig: außerhalb Vertragslaufzeit","OK")))))</f>
        <v/>
      </c>
      <c r="M147" s="15">
        <f>IF(COUNTA($A147:$B147,$G147,$I147,$O147)=0,"",IF($L147&lt;&gt;"OK",$L147,IF(OR($G147="",$I147=""),"Zahlungsangaben unvollständig",IF($I147&lt;$G147,"Offener Betrag","Vollständig erfasst"))))</f>
        <v/>
      </c>
      <c r="N147" s="15">
        <f>IF(OR($G147="",$I147=""),"",IF($I147=0,"0 € bestätigt: keine Zahlung",IF($I147&gt;$G147,"Überzahlung","")))</f>
        <v/>
      </c>
      <c r="O147" s="8"/>
    </row>
    <row r="148" spans="1:15">
      <c r="A148" s="10"/>
      <c r="B148" s="8"/>
      <c r="C148" s="12">
        <f>IF($B148="","",IFERROR(VLOOKUP($B148,'Mietverhältnisse'!$A$2:$J$101,2,FALSE),"Prüfbedürftig: ID fehlt"))</f>
        <v/>
      </c>
      <c r="D148" s="12">
        <f>IF($B148="","",IFERROR(VLOOKUP($B148,'Mietverhältnisse'!$A$2:$J$101,3,FALSE),""))</f>
        <v/>
      </c>
      <c r="E148" s="13">
        <f>IF($B148="","",IFERROR(VLOOKUP($B148,'Mietverhältnisse'!$A$2:$J$101,4,FALSE),""))</f>
        <v/>
      </c>
      <c r="F148" s="13">
        <f>IF($B148="","",IFERROR(IF(COUNTIFS('Mietverhältnisse'!$A$2:$A$101,$B148,'Mietverhältnisse'!$E$2:$E$101,"&lt;&gt;")=0,"",VLOOKUP($B148,'Mietverhältnisse'!$A$2:$J$101,5,FALSE)),""))</f>
        <v/>
      </c>
      <c r="G148" s="11"/>
      <c r="H148" s="14">
        <f>IF($B148="","",IFERROR(VLOOKUP($B148,'Mietverhältnisse'!$A$2:$J$101,6,FALSE)+VLOOKUP($B148,'Mietverhältnisse'!$A$2:$J$101,7,FALSE),""))</f>
        <v/>
      </c>
      <c r="I148" s="11"/>
      <c r="J148" s="14">
        <f>IF(OR($G148="",$I148=""),"",MAX($G148-$I148,0))</f>
        <v/>
      </c>
      <c r="K148" s="14">
        <f>IF(OR($G148="",$I148=""),"",$I148-$G148)</f>
        <v/>
      </c>
      <c r="L148" s="15">
        <f>IF(COUNTA($A148:$B148,$G148,$I148,$O148)=0,"",IF($A148="","Prüfbedürftig: Monat fehlt",IF($B148="","Prüfbedürftig: ID fehlt",IF($C148="Prüfbedürftig: ID fehlt","Prüfbedürftig: ID fehlt",IF(OR($A148&lt;$E148,AND($F148&lt;&gt;"",$A148&gt;$F148)),"Prüfbedürftig: außerhalb Vertragslaufzeit","OK")))))</f>
        <v/>
      </c>
      <c r="M148" s="15">
        <f>IF(COUNTA($A148:$B148,$G148,$I148,$O148)=0,"",IF($L148&lt;&gt;"OK",$L148,IF(OR($G148="",$I148=""),"Zahlungsangaben unvollständig",IF($I148&lt;$G148,"Offener Betrag","Vollständig erfasst"))))</f>
        <v/>
      </c>
      <c r="N148" s="15">
        <f>IF(OR($G148="",$I148=""),"",IF($I148=0,"0 € bestätigt: keine Zahlung",IF($I148&gt;$G148,"Überzahlung","")))</f>
        <v/>
      </c>
      <c r="O148" s="8"/>
    </row>
    <row r="149" spans="1:15">
      <c r="A149" s="10"/>
      <c r="B149" s="8"/>
      <c r="C149" s="12">
        <f>IF($B149="","",IFERROR(VLOOKUP($B149,'Mietverhältnisse'!$A$2:$J$101,2,FALSE),"Prüfbedürftig: ID fehlt"))</f>
        <v/>
      </c>
      <c r="D149" s="12">
        <f>IF($B149="","",IFERROR(VLOOKUP($B149,'Mietverhältnisse'!$A$2:$J$101,3,FALSE),""))</f>
        <v/>
      </c>
      <c r="E149" s="13">
        <f>IF($B149="","",IFERROR(VLOOKUP($B149,'Mietverhältnisse'!$A$2:$J$101,4,FALSE),""))</f>
        <v/>
      </c>
      <c r="F149" s="13">
        <f>IF($B149="","",IFERROR(IF(COUNTIFS('Mietverhältnisse'!$A$2:$A$101,$B149,'Mietverhältnisse'!$E$2:$E$101,"&lt;&gt;")=0,"",VLOOKUP($B149,'Mietverhältnisse'!$A$2:$J$101,5,FALSE)),""))</f>
        <v/>
      </c>
      <c r="G149" s="11"/>
      <c r="H149" s="14">
        <f>IF($B149="","",IFERROR(VLOOKUP($B149,'Mietverhältnisse'!$A$2:$J$101,6,FALSE)+VLOOKUP($B149,'Mietverhältnisse'!$A$2:$J$101,7,FALSE),""))</f>
        <v/>
      </c>
      <c r="I149" s="11"/>
      <c r="J149" s="14">
        <f>IF(OR($G149="",$I149=""),"",MAX($G149-$I149,0))</f>
        <v/>
      </c>
      <c r="K149" s="14">
        <f>IF(OR($G149="",$I149=""),"",$I149-$G149)</f>
        <v/>
      </c>
      <c r="L149" s="15">
        <f>IF(COUNTA($A149:$B149,$G149,$I149,$O149)=0,"",IF($A149="","Prüfbedürftig: Monat fehlt",IF($B149="","Prüfbedürftig: ID fehlt",IF($C149="Prüfbedürftig: ID fehlt","Prüfbedürftig: ID fehlt",IF(OR($A149&lt;$E149,AND($F149&lt;&gt;"",$A149&gt;$F149)),"Prüfbedürftig: außerhalb Vertragslaufzeit","OK")))))</f>
        <v/>
      </c>
      <c r="M149" s="15">
        <f>IF(COUNTA($A149:$B149,$G149,$I149,$O149)=0,"",IF($L149&lt;&gt;"OK",$L149,IF(OR($G149="",$I149=""),"Zahlungsangaben unvollständig",IF($I149&lt;$G149,"Offener Betrag","Vollständig erfasst"))))</f>
        <v/>
      </c>
      <c r="N149" s="15">
        <f>IF(OR($G149="",$I149=""),"",IF($I149=0,"0 € bestätigt: keine Zahlung",IF($I149&gt;$G149,"Überzahlung","")))</f>
        <v/>
      </c>
      <c r="O149" s="8"/>
    </row>
    <row r="150" spans="1:15">
      <c r="A150" s="10"/>
      <c r="B150" s="8"/>
      <c r="C150" s="12">
        <f>IF($B150="","",IFERROR(VLOOKUP($B150,'Mietverhältnisse'!$A$2:$J$101,2,FALSE),"Prüfbedürftig: ID fehlt"))</f>
        <v/>
      </c>
      <c r="D150" s="12">
        <f>IF($B150="","",IFERROR(VLOOKUP($B150,'Mietverhältnisse'!$A$2:$J$101,3,FALSE),""))</f>
        <v/>
      </c>
      <c r="E150" s="13">
        <f>IF($B150="","",IFERROR(VLOOKUP($B150,'Mietverhältnisse'!$A$2:$J$101,4,FALSE),""))</f>
        <v/>
      </c>
      <c r="F150" s="13">
        <f>IF($B150="","",IFERROR(IF(COUNTIFS('Mietverhältnisse'!$A$2:$A$101,$B150,'Mietverhältnisse'!$E$2:$E$101,"&lt;&gt;")=0,"",VLOOKUP($B150,'Mietverhältnisse'!$A$2:$J$101,5,FALSE)),""))</f>
        <v/>
      </c>
      <c r="G150" s="11"/>
      <c r="H150" s="14">
        <f>IF($B150="","",IFERROR(VLOOKUP($B150,'Mietverhältnisse'!$A$2:$J$101,6,FALSE)+VLOOKUP($B150,'Mietverhältnisse'!$A$2:$J$101,7,FALSE),""))</f>
        <v/>
      </c>
      <c r="I150" s="11"/>
      <c r="J150" s="14">
        <f>IF(OR($G150="",$I150=""),"",MAX($G150-$I150,0))</f>
        <v/>
      </c>
      <c r="K150" s="14">
        <f>IF(OR($G150="",$I150=""),"",$I150-$G150)</f>
        <v/>
      </c>
      <c r="L150" s="15">
        <f>IF(COUNTA($A150:$B150,$G150,$I150,$O150)=0,"",IF($A150="","Prüfbedürftig: Monat fehlt",IF($B150="","Prüfbedürftig: ID fehlt",IF($C150="Prüfbedürftig: ID fehlt","Prüfbedürftig: ID fehlt",IF(OR($A150&lt;$E150,AND($F150&lt;&gt;"",$A150&gt;$F150)),"Prüfbedürftig: außerhalb Vertragslaufzeit","OK")))))</f>
        <v/>
      </c>
      <c r="M150" s="15">
        <f>IF(COUNTA($A150:$B150,$G150,$I150,$O150)=0,"",IF($L150&lt;&gt;"OK",$L150,IF(OR($G150="",$I150=""),"Zahlungsangaben unvollständig",IF($I150&lt;$G150,"Offener Betrag","Vollständig erfasst"))))</f>
        <v/>
      </c>
      <c r="N150" s="15">
        <f>IF(OR($G150="",$I150=""),"",IF($I150=0,"0 € bestätigt: keine Zahlung",IF($I150&gt;$G150,"Überzahlung","")))</f>
        <v/>
      </c>
      <c r="O150" s="8"/>
    </row>
    <row r="151" spans="1:15">
      <c r="A151" s="10"/>
      <c r="B151" s="8"/>
      <c r="C151" s="12">
        <f>IF($B151="","",IFERROR(VLOOKUP($B151,'Mietverhältnisse'!$A$2:$J$101,2,FALSE),"Prüfbedürftig: ID fehlt"))</f>
        <v/>
      </c>
      <c r="D151" s="12">
        <f>IF($B151="","",IFERROR(VLOOKUP($B151,'Mietverhältnisse'!$A$2:$J$101,3,FALSE),""))</f>
        <v/>
      </c>
      <c r="E151" s="13">
        <f>IF($B151="","",IFERROR(VLOOKUP($B151,'Mietverhältnisse'!$A$2:$J$101,4,FALSE),""))</f>
        <v/>
      </c>
      <c r="F151" s="13">
        <f>IF($B151="","",IFERROR(IF(COUNTIFS('Mietverhältnisse'!$A$2:$A$101,$B151,'Mietverhältnisse'!$E$2:$E$101,"&lt;&gt;")=0,"",VLOOKUP($B151,'Mietverhältnisse'!$A$2:$J$101,5,FALSE)),""))</f>
        <v/>
      </c>
      <c r="G151" s="11"/>
      <c r="H151" s="14">
        <f>IF($B151="","",IFERROR(VLOOKUP($B151,'Mietverhältnisse'!$A$2:$J$101,6,FALSE)+VLOOKUP($B151,'Mietverhältnisse'!$A$2:$J$101,7,FALSE),""))</f>
        <v/>
      </c>
      <c r="I151" s="11"/>
      <c r="J151" s="14">
        <f>IF(OR($G151="",$I151=""),"",MAX($G151-$I151,0))</f>
        <v/>
      </c>
      <c r="K151" s="14">
        <f>IF(OR($G151="",$I151=""),"",$I151-$G151)</f>
        <v/>
      </c>
      <c r="L151" s="15">
        <f>IF(COUNTA($A151:$B151,$G151,$I151,$O151)=0,"",IF($A151="","Prüfbedürftig: Monat fehlt",IF($B151="","Prüfbedürftig: ID fehlt",IF($C151="Prüfbedürftig: ID fehlt","Prüfbedürftig: ID fehlt",IF(OR($A151&lt;$E151,AND($F151&lt;&gt;"",$A151&gt;$F151)),"Prüfbedürftig: außerhalb Vertragslaufzeit","OK")))))</f>
        <v/>
      </c>
      <c r="M151" s="15">
        <f>IF(COUNTA($A151:$B151,$G151,$I151,$O151)=0,"",IF($L151&lt;&gt;"OK",$L151,IF(OR($G151="",$I151=""),"Zahlungsangaben unvollständig",IF($I151&lt;$G151,"Offener Betrag","Vollständig erfasst"))))</f>
        <v/>
      </c>
      <c r="N151" s="15">
        <f>IF(OR($G151="",$I151=""),"",IF($I151=0,"0 € bestätigt: keine Zahlung",IF($I151&gt;$G151,"Überzahlung","")))</f>
        <v/>
      </c>
      <c r="O151" s="8"/>
    </row>
    <row r="152" spans="1:15">
      <c r="A152" s="10"/>
      <c r="B152" s="8"/>
      <c r="C152" s="12">
        <f>IF($B152="","",IFERROR(VLOOKUP($B152,'Mietverhältnisse'!$A$2:$J$101,2,FALSE),"Prüfbedürftig: ID fehlt"))</f>
        <v/>
      </c>
      <c r="D152" s="12">
        <f>IF($B152="","",IFERROR(VLOOKUP($B152,'Mietverhältnisse'!$A$2:$J$101,3,FALSE),""))</f>
        <v/>
      </c>
      <c r="E152" s="13">
        <f>IF($B152="","",IFERROR(VLOOKUP($B152,'Mietverhältnisse'!$A$2:$J$101,4,FALSE),""))</f>
        <v/>
      </c>
      <c r="F152" s="13">
        <f>IF($B152="","",IFERROR(IF(COUNTIFS('Mietverhältnisse'!$A$2:$A$101,$B152,'Mietverhältnisse'!$E$2:$E$101,"&lt;&gt;")=0,"",VLOOKUP($B152,'Mietverhältnisse'!$A$2:$J$101,5,FALSE)),""))</f>
        <v/>
      </c>
      <c r="G152" s="11"/>
      <c r="H152" s="14">
        <f>IF($B152="","",IFERROR(VLOOKUP($B152,'Mietverhältnisse'!$A$2:$J$101,6,FALSE)+VLOOKUP($B152,'Mietverhältnisse'!$A$2:$J$101,7,FALSE),""))</f>
        <v/>
      </c>
      <c r="I152" s="11"/>
      <c r="J152" s="14">
        <f>IF(OR($G152="",$I152=""),"",MAX($G152-$I152,0))</f>
        <v/>
      </c>
      <c r="K152" s="14">
        <f>IF(OR($G152="",$I152=""),"",$I152-$G152)</f>
        <v/>
      </c>
      <c r="L152" s="15">
        <f>IF(COUNTA($A152:$B152,$G152,$I152,$O152)=0,"",IF($A152="","Prüfbedürftig: Monat fehlt",IF($B152="","Prüfbedürftig: ID fehlt",IF($C152="Prüfbedürftig: ID fehlt","Prüfbedürftig: ID fehlt",IF(OR($A152&lt;$E152,AND($F152&lt;&gt;"",$A152&gt;$F152)),"Prüfbedürftig: außerhalb Vertragslaufzeit","OK")))))</f>
        <v/>
      </c>
      <c r="M152" s="15">
        <f>IF(COUNTA($A152:$B152,$G152,$I152,$O152)=0,"",IF($L152&lt;&gt;"OK",$L152,IF(OR($G152="",$I152=""),"Zahlungsangaben unvollständig",IF($I152&lt;$G152,"Offener Betrag","Vollständig erfasst"))))</f>
        <v/>
      </c>
      <c r="N152" s="15">
        <f>IF(OR($G152="",$I152=""),"",IF($I152=0,"0 € bestätigt: keine Zahlung",IF($I152&gt;$G152,"Überzahlung","")))</f>
        <v/>
      </c>
      <c r="O152" s="8"/>
    </row>
    <row r="153" spans="1:15">
      <c r="A153" s="10"/>
      <c r="B153" s="8"/>
      <c r="C153" s="12">
        <f>IF($B153="","",IFERROR(VLOOKUP($B153,'Mietverhältnisse'!$A$2:$J$101,2,FALSE),"Prüfbedürftig: ID fehlt"))</f>
        <v/>
      </c>
      <c r="D153" s="12">
        <f>IF($B153="","",IFERROR(VLOOKUP($B153,'Mietverhältnisse'!$A$2:$J$101,3,FALSE),""))</f>
        <v/>
      </c>
      <c r="E153" s="13">
        <f>IF($B153="","",IFERROR(VLOOKUP($B153,'Mietverhältnisse'!$A$2:$J$101,4,FALSE),""))</f>
        <v/>
      </c>
      <c r="F153" s="13">
        <f>IF($B153="","",IFERROR(IF(COUNTIFS('Mietverhältnisse'!$A$2:$A$101,$B153,'Mietverhältnisse'!$E$2:$E$101,"&lt;&gt;")=0,"",VLOOKUP($B153,'Mietverhältnisse'!$A$2:$J$101,5,FALSE)),""))</f>
        <v/>
      </c>
      <c r="G153" s="11"/>
      <c r="H153" s="14">
        <f>IF($B153="","",IFERROR(VLOOKUP($B153,'Mietverhältnisse'!$A$2:$J$101,6,FALSE)+VLOOKUP($B153,'Mietverhältnisse'!$A$2:$J$101,7,FALSE),""))</f>
        <v/>
      </c>
      <c r="I153" s="11"/>
      <c r="J153" s="14">
        <f>IF(OR($G153="",$I153=""),"",MAX($G153-$I153,0))</f>
        <v/>
      </c>
      <c r="K153" s="14">
        <f>IF(OR($G153="",$I153=""),"",$I153-$G153)</f>
        <v/>
      </c>
      <c r="L153" s="15">
        <f>IF(COUNTA($A153:$B153,$G153,$I153,$O153)=0,"",IF($A153="","Prüfbedürftig: Monat fehlt",IF($B153="","Prüfbedürftig: ID fehlt",IF($C153="Prüfbedürftig: ID fehlt","Prüfbedürftig: ID fehlt",IF(OR($A153&lt;$E153,AND($F153&lt;&gt;"",$A153&gt;$F153)),"Prüfbedürftig: außerhalb Vertragslaufzeit","OK")))))</f>
        <v/>
      </c>
      <c r="M153" s="15">
        <f>IF(COUNTA($A153:$B153,$G153,$I153,$O153)=0,"",IF($L153&lt;&gt;"OK",$L153,IF(OR($G153="",$I153=""),"Zahlungsangaben unvollständig",IF($I153&lt;$G153,"Offener Betrag","Vollständig erfasst"))))</f>
        <v/>
      </c>
      <c r="N153" s="15">
        <f>IF(OR($G153="",$I153=""),"",IF($I153=0,"0 € bestätigt: keine Zahlung",IF($I153&gt;$G153,"Überzahlung","")))</f>
        <v/>
      </c>
      <c r="O153" s="8"/>
    </row>
    <row r="154" spans="1:15">
      <c r="A154" s="10"/>
      <c r="B154" s="8"/>
      <c r="C154" s="12">
        <f>IF($B154="","",IFERROR(VLOOKUP($B154,'Mietverhältnisse'!$A$2:$J$101,2,FALSE),"Prüfbedürftig: ID fehlt"))</f>
        <v/>
      </c>
      <c r="D154" s="12">
        <f>IF($B154="","",IFERROR(VLOOKUP($B154,'Mietverhältnisse'!$A$2:$J$101,3,FALSE),""))</f>
        <v/>
      </c>
      <c r="E154" s="13">
        <f>IF($B154="","",IFERROR(VLOOKUP($B154,'Mietverhältnisse'!$A$2:$J$101,4,FALSE),""))</f>
        <v/>
      </c>
      <c r="F154" s="13">
        <f>IF($B154="","",IFERROR(IF(COUNTIFS('Mietverhältnisse'!$A$2:$A$101,$B154,'Mietverhältnisse'!$E$2:$E$101,"&lt;&gt;")=0,"",VLOOKUP($B154,'Mietverhältnisse'!$A$2:$J$101,5,FALSE)),""))</f>
        <v/>
      </c>
      <c r="G154" s="11"/>
      <c r="H154" s="14">
        <f>IF($B154="","",IFERROR(VLOOKUP($B154,'Mietverhältnisse'!$A$2:$J$101,6,FALSE)+VLOOKUP($B154,'Mietverhältnisse'!$A$2:$J$101,7,FALSE),""))</f>
        <v/>
      </c>
      <c r="I154" s="11"/>
      <c r="J154" s="14">
        <f>IF(OR($G154="",$I154=""),"",MAX($G154-$I154,0))</f>
        <v/>
      </c>
      <c r="K154" s="14">
        <f>IF(OR($G154="",$I154=""),"",$I154-$G154)</f>
        <v/>
      </c>
      <c r="L154" s="15">
        <f>IF(COUNTA($A154:$B154,$G154,$I154,$O154)=0,"",IF($A154="","Prüfbedürftig: Monat fehlt",IF($B154="","Prüfbedürftig: ID fehlt",IF($C154="Prüfbedürftig: ID fehlt","Prüfbedürftig: ID fehlt",IF(OR($A154&lt;$E154,AND($F154&lt;&gt;"",$A154&gt;$F154)),"Prüfbedürftig: außerhalb Vertragslaufzeit","OK")))))</f>
        <v/>
      </c>
      <c r="M154" s="15">
        <f>IF(COUNTA($A154:$B154,$G154,$I154,$O154)=0,"",IF($L154&lt;&gt;"OK",$L154,IF(OR($G154="",$I154=""),"Zahlungsangaben unvollständig",IF($I154&lt;$G154,"Offener Betrag","Vollständig erfasst"))))</f>
        <v/>
      </c>
      <c r="N154" s="15">
        <f>IF(OR($G154="",$I154=""),"",IF($I154=0,"0 € bestätigt: keine Zahlung",IF($I154&gt;$G154,"Überzahlung","")))</f>
        <v/>
      </c>
      <c r="O154" s="8"/>
    </row>
    <row r="155" spans="1:15">
      <c r="A155" s="10"/>
      <c r="B155" s="8"/>
      <c r="C155" s="12">
        <f>IF($B155="","",IFERROR(VLOOKUP($B155,'Mietverhältnisse'!$A$2:$J$101,2,FALSE),"Prüfbedürftig: ID fehlt"))</f>
        <v/>
      </c>
      <c r="D155" s="12">
        <f>IF($B155="","",IFERROR(VLOOKUP($B155,'Mietverhältnisse'!$A$2:$J$101,3,FALSE),""))</f>
        <v/>
      </c>
      <c r="E155" s="13">
        <f>IF($B155="","",IFERROR(VLOOKUP($B155,'Mietverhältnisse'!$A$2:$J$101,4,FALSE),""))</f>
        <v/>
      </c>
      <c r="F155" s="13">
        <f>IF($B155="","",IFERROR(IF(COUNTIFS('Mietverhältnisse'!$A$2:$A$101,$B155,'Mietverhältnisse'!$E$2:$E$101,"&lt;&gt;")=0,"",VLOOKUP($B155,'Mietverhältnisse'!$A$2:$J$101,5,FALSE)),""))</f>
        <v/>
      </c>
      <c r="G155" s="11"/>
      <c r="H155" s="14">
        <f>IF($B155="","",IFERROR(VLOOKUP($B155,'Mietverhältnisse'!$A$2:$J$101,6,FALSE)+VLOOKUP($B155,'Mietverhältnisse'!$A$2:$J$101,7,FALSE),""))</f>
        <v/>
      </c>
      <c r="I155" s="11"/>
      <c r="J155" s="14">
        <f>IF(OR($G155="",$I155=""),"",MAX($G155-$I155,0))</f>
        <v/>
      </c>
      <c r="K155" s="14">
        <f>IF(OR($G155="",$I155=""),"",$I155-$G155)</f>
        <v/>
      </c>
      <c r="L155" s="15">
        <f>IF(COUNTA($A155:$B155,$G155,$I155,$O155)=0,"",IF($A155="","Prüfbedürftig: Monat fehlt",IF($B155="","Prüfbedürftig: ID fehlt",IF($C155="Prüfbedürftig: ID fehlt","Prüfbedürftig: ID fehlt",IF(OR($A155&lt;$E155,AND($F155&lt;&gt;"",$A155&gt;$F155)),"Prüfbedürftig: außerhalb Vertragslaufzeit","OK")))))</f>
        <v/>
      </c>
      <c r="M155" s="15">
        <f>IF(COUNTA($A155:$B155,$G155,$I155,$O155)=0,"",IF($L155&lt;&gt;"OK",$L155,IF(OR($G155="",$I155=""),"Zahlungsangaben unvollständig",IF($I155&lt;$G155,"Offener Betrag","Vollständig erfasst"))))</f>
        <v/>
      </c>
      <c r="N155" s="15">
        <f>IF(OR($G155="",$I155=""),"",IF($I155=0,"0 € bestätigt: keine Zahlung",IF($I155&gt;$G155,"Überzahlung","")))</f>
        <v/>
      </c>
      <c r="O155" s="8"/>
    </row>
    <row r="156" spans="1:15">
      <c r="A156" s="10"/>
      <c r="B156" s="8"/>
      <c r="C156" s="12">
        <f>IF($B156="","",IFERROR(VLOOKUP($B156,'Mietverhältnisse'!$A$2:$J$101,2,FALSE),"Prüfbedürftig: ID fehlt"))</f>
        <v/>
      </c>
      <c r="D156" s="12">
        <f>IF($B156="","",IFERROR(VLOOKUP($B156,'Mietverhältnisse'!$A$2:$J$101,3,FALSE),""))</f>
        <v/>
      </c>
      <c r="E156" s="13">
        <f>IF($B156="","",IFERROR(VLOOKUP($B156,'Mietverhältnisse'!$A$2:$J$101,4,FALSE),""))</f>
        <v/>
      </c>
      <c r="F156" s="13">
        <f>IF($B156="","",IFERROR(IF(COUNTIFS('Mietverhältnisse'!$A$2:$A$101,$B156,'Mietverhältnisse'!$E$2:$E$101,"&lt;&gt;")=0,"",VLOOKUP($B156,'Mietverhältnisse'!$A$2:$J$101,5,FALSE)),""))</f>
        <v/>
      </c>
      <c r="G156" s="11"/>
      <c r="H156" s="14">
        <f>IF($B156="","",IFERROR(VLOOKUP($B156,'Mietverhältnisse'!$A$2:$J$101,6,FALSE)+VLOOKUP($B156,'Mietverhältnisse'!$A$2:$J$101,7,FALSE),""))</f>
        <v/>
      </c>
      <c r="I156" s="11"/>
      <c r="J156" s="14">
        <f>IF(OR($G156="",$I156=""),"",MAX($G156-$I156,0))</f>
        <v/>
      </c>
      <c r="K156" s="14">
        <f>IF(OR($G156="",$I156=""),"",$I156-$G156)</f>
        <v/>
      </c>
      <c r="L156" s="15">
        <f>IF(COUNTA($A156:$B156,$G156,$I156,$O156)=0,"",IF($A156="","Prüfbedürftig: Monat fehlt",IF($B156="","Prüfbedürftig: ID fehlt",IF($C156="Prüfbedürftig: ID fehlt","Prüfbedürftig: ID fehlt",IF(OR($A156&lt;$E156,AND($F156&lt;&gt;"",$A156&gt;$F156)),"Prüfbedürftig: außerhalb Vertragslaufzeit","OK")))))</f>
        <v/>
      </c>
      <c r="M156" s="15">
        <f>IF(COUNTA($A156:$B156,$G156,$I156,$O156)=0,"",IF($L156&lt;&gt;"OK",$L156,IF(OR($G156="",$I156=""),"Zahlungsangaben unvollständig",IF($I156&lt;$G156,"Offener Betrag","Vollständig erfasst"))))</f>
        <v/>
      </c>
      <c r="N156" s="15">
        <f>IF(OR($G156="",$I156=""),"",IF($I156=0,"0 € bestätigt: keine Zahlung",IF($I156&gt;$G156,"Überzahlung","")))</f>
        <v/>
      </c>
      <c r="O156" s="8"/>
    </row>
    <row r="157" spans="1:15">
      <c r="A157" s="10"/>
      <c r="B157" s="8"/>
      <c r="C157" s="12">
        <f>IF($B157="","",IFERROR(VLOOKUP($B157,'Mietverhältnisse'!$A$2:$J$101,2,FALSE),"Prüfbedürftig: ID fehlt"))</f>
        <v/>
      </c>
      <c r="D157" s="12">
        <f>IF($B157="","",IFERROR(VLOOKUP($B157,'Mietverhältnisse'!$A$2:$J$101,3,FALSE),""))</f>
        <v/>
      </c>
      <c r="E157" s="13">
        <f>IF($B157="","",IFERROR(VLOOKUP($B157,'Mietverhältnisse'!$A$2:$J$101,4,FALSE),""))</f>
        <v/>
      </c>
      <c r="F157" s="13">
        <f>IF($B157="","",IFERROR(IF(COUNTIFS('Mietverhältnisse'!$A$2:$A$101,$B157,'Mietverhältnisse'!$E$2:$E$101,"&lt;&gt;")=0,"",VLOOKUP($B157,'Mietverhältnisse'!$A$2:$J$101,5,FALSE)),""))</f>
        <v/>
      </c>
      <c r="G157" s="11"/>
      <c r="H157" s="14">
        <f>IF($B157="","",IFERROR(VLOOKUP($B157,'Mietverhältnisse'!$A$2:$J$101,6,FALSE)+VLOOKUP($B157,'Mietverhältnisse'!$A$2:$J$101,7,FALSE),""))</f>
        <v/>
      </c>
      <c r="I157" s="11"/>
      <c r="J157" s="14">
        <f>IF(OR($G157="",$I157=""),"",MAX($G157-$I157,0))</f>
        <v/>
      </c>
      <c r="K157" s="14">
        <f>IF(OR($G157="",$I157=""),"",$I157-$G157)</f>
        <v/>
      </c>
      <c r="L157" s="15">
        <f>IF(COUNTA($A157:$B157,$G157,$I157,$O157)=0,"",IF($A157="","Prüfbedürftig: Monat fehlt",IF($B157="","Prüfbedürftig: ID fehlt",IF($C157="Prüfbedürftig: ID fehlt","Prüfbedürftig: ID fehlt",IF(OR($A157&lt;$E157,AND($F157&lt;&gt;"",$A157&gt;$F157)),"Prüfbedürftig: außerhalb Vertragslaufzeit","OK")))))</f>
        <v/>
      </c>
      <c r="M157" s="15">
        <f>IF(COUNTA($A157:$B157,$G157,$I157,$O157)=0,"",IF($L157&lt;&gt;"OK",$L157,IF(OR($G157="",$I157=""),"Zahlungsangaben unvollständig",IF($I157&lt;$G157,"Offener Betrag","Vollständig erfasst"))))</f>
        <v/>
      </c>
      <c r="N157" s="15">
        <f>IF(OR($G157="",$I157=""),"",IF($I157=0,"0 € bestätigt: keine Zahlung",IF($I157&gt;$G157,"Überzahlung","")))</f>
        <v/>
      </c>
      <c r="O157" s="8"/>
    </row>
    <row r="158" spans="1:15">
      <c r="A158" s="10"/>
      <c r="B158" s="8"/>
      <c r="C158" s="12">
        <f>IF($B158="","",IFERROR(VLOOKUP($B158,'Mietverhältnisse'!$A$2:$J$101,2,FALSE),"Prüfbedürftig: ID fehlt"))</f>
        <v/>
      </c>
      <c r="D158" s="12">
        <f>IF($B158="","",IFERROR(VLOOKUP($B158,'Mietverhältnisse'!$A$2:$J$101,3,FALSE),""))</f>
        <v/>
      </c>
      <c r="E158" s="13">
        <f>IF($B158="","",IFERROR(VLOOKUP($B158,'Mietverhältnisse'!$A$2:$J$101,4,FALSE),""))</f>
        <v/>
      </c>
      <c r="F158" s="13">
        <f>IF($B158="","",IFERROR(IF(COUNTIFS('Mietverhältnisse'!$A$2:$A$101,$B158,'Mietverhältnisse'!$E$2:$E$101,"&lt;&gt;")=0,"",VLOOKUP($B158,'Mietverhältnisse'!$A$2:$J$101,5,FALSE)),""))</f>
        <v/>
      </c>
      <c r="G158" s="11"/>
      <c r="H158" s="14">
        <f>IF($B158="","",IFERROR(VLOOKUP($B158,'Mietverhältnisse'!$A$2:$J$101,6,FALSE)+VLOOKUP($B158,'Mietverhältnisse'!$A$2:$J$101,7,FALSE),""))</f>
        <v/>
      </c>
      <c r="I158" s="11"/>
      <c r="J158" s="14">
        <f>IF(OR($G158="",$I158=""),"",MAX($G158-$I158,0))</f>
        <v/>
      </c>
      <c r="K158" s="14">
        <f>IF(OR($G158="",$I158=""),"",$I158-$G158)</f>
        <v/>
      </c>
      <c r="L158" s="15">
        <f>IF(COUNTA($A158:$B158,$G158,$I158,$O158)=0,"",IF($A158="","Prüfbedürftig: Monat fehlt",IF($B158="","Prüfbedürftig: ID fehlt",IF($C158="Prüfbedürftig: ID fehlt","Prüfbedürftig: ID fehlt",IF(OR($A158&lt;$E158,AND($F158&lt;&gt;"",$A158&gt;$F158)),"Prüfbedürftig: außerhalb Vertragslaufzeit","OK")))))</f>
        <v/>
      </c>
      <c r="M158" s="15">
        <f>IF(COUNTA($A158:$B158,$G158,$I158,$O158)=0,"",IF($L158&lt;&gt;"OK",$L158,IF(OR($G158="",$I158=""),"Zahlungsangaben unvollständig",IF($I158&lt;$G158,"Offener Betrag","Vollständig erfasst"))))</f>
        <v/>
      </c>
      <c r="N158" s="15">
        <f>IF(OR($G158="",$I158=""),"",IF($I158=0,"0 € bestätigt: keine Zahlung",IF($I158&gt;$G158,"Überzahlung","")))</f>
        <v/>
      </c>
      <c r="O158" s="8"/>
    </row>
    <row r="159" spans="1:15">
      <c r="A159" s="10"/>
      <c r="B159" s="8"/>
      <c r="C159" s="12">
        <f>IF($B159="","",IFERROR(VLOOKUP($B159,'Mietverhältnisse'!$A$2:$J$101,2,FALSE),"Prüfbedürftig: ID fehlt"))</f>
        <v/>
      </c>
      <c r="D159" s="12">
        <f>IF($B159="","",IFERROR(VLOOKUP($B159,'Mietverhältnisse'!$A$2:$J$101,3,FALSE),""))</f>
        <v/>
      </c>
      <c r="E159" s="13">
        <f>IF($B159="","",IFERROR(VLOOKUP($B159,'Mietverhältnisse'!$A$2:$J$101,4,FALSE),""))</f>
        <v/>
      </c>
      <c r="F159" s="13">
        <f>IF($B159="","",IFERROR(IF(COUNTIFS('Mietverhältnisse'!$A$2:$A$101,$B159,'Mietverhältnisse'!$E$2:$E$101,"&lt;&gt;")=0,"",VLOOKUP($B159,'Mietverhältnisse'!$A$2:$J$101,5,FALSE)),""))</f>
        <v/>
      </c>
      <c r="G159" s="11"/>
      <c r="H159" s="14">
        <f>IF($B159="","",IFERROR(VLOOKUP($B159,'Mietverhältnisse'!$A$2:$J$101,6,FALSE)+VLOOKUP($B159,'Mietverhältnisse'!$A$2:$J$101,7,FALSE),""))</f>
        <v/>
      </c>
      <c r="I159" s="11"/>
      <c r="J159" s="14">
        <f>IF(OR($G159="",$I159=""),"",MAX($G159-$I159,0))</f>
        <v/>
      </c>
      <c r="K159" s="14">
        <f>IF(OR($G159="",$I159=""),"",$I159-$G159)</f>
        <v/>
      </c>
      <c r="L159" s="15">
        <f>IF(COUNTA($A159:$B159,$G159,$I159,$O159)=0,"",IF($A159="","Prüfbedürftig: Monat fehlt",IF($B159="","Prüfbedürftig: ID fehlt",IF($C159="Prüfbedürftig: ID fehlt","Prüfbedürftig: ID fehlt",IF(OR($A159&lt;$E159,AND($F159&lt;&gt;"",$A159&gt;$F159)),"Prüfbedürftig: außerhalb Vertragslaufzeit","OK")))))</f>
        <v/>
      </c>
      <c r="M159" s="15">
        <f>IF(COUNTA($A159:$B159,$G159,$I159,$O159)=0,"",IF($L159&lt;&gt;"OK",$L159,IF(OR($G159="",$I159=""),"Zahlungsangaben unvollständig",IF($I159&lt;$G159,"Offener Betrag","Vollständig erfasst"))))</f>
        <v/>
      </c>
      <c r="N159" s="15">
        <f>IF(OR($G159="",$I159=""),"",IF($I159=0,"0 € bestätigt: keine Zahlung",IF($I159&gt;$G159,"Überzahlung","")))</f>
        <v/>
      </c>
      <c r="O159" s="8"/>
    </row>
    <row r="160" spans="1:15">
      <c r="A160" s="10"/>
      <c r="B160" s="8"/>
      <c r="C160" s="12">
        <f>IF($B160="","",IFERROR(VLOOKUP($B160,'Mietverhältnisse'!$A$2:$J$101,2,FALSE),"Prüfbedürftig: ID fehlt"))</f>
        <v/>
      </c>
      <c r="D160" s="12">
        <f>IF($B160="","",IFERROR(VLOOKUP($B160,'Mietverhältnisse'!$A$2:$J$101,3,FALSE),""))</f>
        <v/>
      </c>
      <c r="E160" s="13">
        <f>IF($B160="","",IFERROR(VLOOKUP($B160,'Mietverhältnisse'!$A$2:$J$101,4,FALSE),""))</f>
        <v/>
      </c>
      <c r="F160" s="13">
        <f>IF($B160="","",IFERROR(IF(COUNTIFS('Mietverhältnisse'!$A$2:$A$101,$B160,'Mietverhältnisse'!$E$2:$E$101,"&lt;&gt;")=0,"",VLOOKUP($B160,'Mietverhältnisse'!$A$2:$J$101,5,FALSE)),""))</f>
        <v/>
      </c>
      <c r="G160" s="11"/>
      <c r="H160" s="14">
        <f>IF($B160="","",IFERROR(VLOOKUP($B160,'Mietverhältnisse'!$A$2:$J$101,6,FALSE)+VLOOKUP($B160,'Mietverhältnisse'!$A$2:$J$101,7,FALSE),""))</f>
        <v/>
      </c>
      <c r="I160" s="11"/>
      <c r="J160" s="14">
        <f>IF(OR($G160="",$I160=""),"",MAX($G160-$I160,0))</f>
        <v/>
      </c>
      <c r="K160" s="14">
        <f>IF(OR($G160="",$I160=""),"",$I160-$G160)</f>
        <v/>
      </c>
      <c r="L160" s="15">
        <f>IF(COUNTA($A160:$B160,$G160,$I160,$O160)=0,"",IF($A160="","Prüfbedürftig: Monat fehlt",IF($B160="","Prüfbedürftig: ID fehlt",IF($C160="Prüfbedürftig: ID fehlt","Prüfbedürftig: ID fehlt",IF(OR($A160&lt;$E160,AND($F160&lt;&gt;"",$A160&gt;$F160)),"Prüfbedürftig: außerhalb Vertragslaufzeit","OK")))))</f>
        <v/>
      </c>
      <c r="M160" s="15">
        <f>IF(COUNTA($A160:$B160,$G160,$I160,$O160)=0,"",IF($L160&lt;&gt;"OK",$L160,IF(OR($G160="",$I160=""),"Zahlungsangaben unvollständig",IF($I160&lt;$G160,"Offener Betrag","Vollständig erfasst"))))</f>
        <v/>
      </c>
      <c r="N160" s="15">
        <f>IF(OR($G160="",$I160=""),"",IF($I160=0,"0 € bestätigt: keine Zahlung",IF($I160&gt;$G160,"Überzahlung","")))</f>
        <v/>
      </c>
      <c r="O160" s="8"/>
    </row>
    <row r="161" spans="1:15">
      <c r="A161" s="10"/>
      <c r="B161" s="8"/>
      <c r="C161" s="12">
        <f>IF($B161="","",IFERROR(VLOOKUP($B161,'Mietverhältnisse'!$A$2:$J$101,2,FALSE),"Prüfbedürftig: ID fehlt"))</f>
        <v/>
      </c>
      <c r="D161" s="12">
        <f>IF($B161="","",IFERROR(VLOOKUP($B161,'Mietverhältnisse'!$A$2:$J$101,3,FALSE),""))</f>
        <v/>
      </c>
      <c r="E161" s="13">
        <f>IF($B161="","",IFERROR(VLOOKUP($B161,'Mietverhältnisse'!$A$2:$J$101,4,FALSE),""))</f>
        <v/>
      </c>
      <c r="F161" s="13">
        <f>IF($B161="","",IFERROR(IF(COUNTIFS('Mietverhältnisse'!$A$2:$A$101,$B161,'Mietverhältnisse'!$E$2:$E$101,"&lt;&gt;")=0,"",VLOOKUP($B161,'Mietverhältnisse'!$A$2:$J$101,5,FALSE)),""))</f>
        <v/>
      </c>
      <c r="G161" s="11"/>
      <c r="H161" s="14">
        <f>IF($B161="","",IFERROR(VLOOKUP($B161,'Mietverhältnisse'!$A$2:$J$101,6,FALSE)+VLOOKUP($B161,'Mietverhältnisse'!$A$2:$J$101,7,FALSE),""))</f>
        <v/>
      </c>
      <c r="I161" s="11"/>
      <c r="J161" s="14">
        <f>IF(OR($G161="",$I161=""),"",MAX($G161-$I161,0))</f>
        <v/>
      </c>
      <c r="K161" s="14">
        <f>IF(OR($G161="",$I161=""),"",$I161-$G161)</f>
        <v/>
      </c>
      <c r="L161" s="15">
        <f>IF(COUNTA($A161:$B161,$G161,$I161,$O161)=0,"",IF($A161="","Prüfbedürftig: Monat fehlt",IF($B161="","Prüfbedürftig: ID fehlt",IF($C161="Prüfbedürftig: ID fehlt","Prüfbedürftig: ID fehlt",IF(OR($A161&lt;$E161,AND($F161&lt;&gt;"",$A161&gt;$F161)),"Prüfbedürftig: außerhalb Vertragslaufzeit","OK")))))</f>
        <v/>
      </c>
      <c r="M161" s="15">
        <f>IF(COUNTA($A161:$B161,$G161,$I161,$O161)=0,"",IF($L161&lt;&gt;"OK",$L161,IF(OR($G161="",$I161=""),"Zahlungsangaben unvollständig",IF($I161&lt;$G161,"Offener Betrag","Vollständig erfasst"))))</f>
        <v/>
      </c>
      <c r="N161" s="15">
        <f>IF(OR($G161="",$I161=""),"",IF($I161=0,"0 € bestätigt: keine Zahlung",IF($I161&gt;$G161,"Überzahlung","")))</f>
        <v/>
      </c>
      <c r="O161" s="8"/>
    </row>
    <row r="162" spans="1:15">
      <c r="A162" s="10"/>
      <c r="B162" s="8"/>
      <c r="C162" s="12">
        <f>IF($B162="","",IFERROR(VLOOKUP($B162,'Mietverhältnisse'!$A$2:$J$101,2,FALSE),"Prüfbedürftig: ID fehlt"))</f>
        <v/>
      </c>
      <c r="D162" s="12">
        <f>IF($B162="","",IFERROR(VLOOKUP($B162,'Mietverhältnisse'!$A$2:$J$101,3,FALSE),""))</f>
        <v/>
      </c>
      <c r="E162" s="13">
        <f>IF($B162="","",IFERROR(VLOOKUP($B162,'Mietverhältnisse'!$A$2:$J$101,4,FALSE),""))</f>
        <v/>
      </c>
      <c r="F162" s="13">
        <f>IF($B162="","",IFERROR(IF(COUNTIFS('Mietverhältnisse'!$A$2:$A$101,$B162,'Mietverhältnisse'!$E$2:$E$101,"&lt;&gt;")=0,"",VLOOKUP($B162,'Mietverhältnisse'!$A$2:$J$101,5,FALSE)),""))</f>
        <v/>
      </c>
      <c r="G162" s="11"/>
      <c r="H162" s="14">
        <f>IF($B162="","",IFERROR(VLOOKUP($B162,'Mietverhältnisse'!$A$2:$J$101,6,FALSE)+VLOOKUP($B162,'Mietverhältnisse'!$A$2:$J$101,7,FALSE),""))</f>
        <v/>
      </c>
      <c r="I162" s="11"/>
      <c r="J162" s="14">
        <f>IF(OR($G162="",$I162=""),"",MAX($G162-$I162,0))</f>
        <v/>
      </c>
      <c r="K162" s="14">
        <f>IF(OR($G162="",$I162=""),"",$I162-$G162)</f>
        <v/>
      </c>
      <c r="L162" s="15">
        <f>IF(COUNTA($A162:$B162,$G162,$I162,$O162)=0,"",IF($A162="","Prüfbedürftig: Monat fehlt",IF($B162="","Prüfbedürftig: ID fehlt",IF($C162="Prüfbedürftig: ID fehlt","Prüfbedürftig: ID fehlt",IF(OR($A162&lt;$E162,AND($F162&lt;&gt;"",$A162&gt;$F162)),"Prüfbedürftig: außerhalb Vertragslaufzeit","OK")))))</f>
        <v/>
      </c>
      <c r="M162" s="15">
        <f>IF(COUNTA($A162:$B162,$G162,$I162,$O162)=0,"",IF($L162&lt;&gt;"OK",$L162,IF(OR($G162="",$I162=""),"Zahlungsangaben unvollständig",IF($I162&lt;$G162,"Offener Betrag","Vollständig erfasst"))))</f>
        <v/>
      </c>
      <c r="N162" s="15">
        <f>IF(OR($G162="",$I162=""),"",IF($I162=0,"0 € bestätigt: keine Zahlung",IF($I162&gt;$G162,"Überzahlung","")))</f>
        <v/>
      </c>
      <c r="O162" s="8"/>
    </row>
    <row r="163" spans="1:15">
      <c r="A163" s="10"/>
      <c r="B163" s="8"/>
      <c r="C163" s="12">
        <f>IF($B163="","",IFERROR(VLOOKUP($B163,'Mietverhältnisse'!$A$2:$J$101,2,FALSE),"Prüfbedürftig: ID fehlt"))</f>
        <v/>
      </c>
      <c r="D163" s="12">
        <f>IF($B163="","",IFERROR(VLOOKUP($B163,'Mietverhältnisse'!$A$2:$J$101,3,FALSE),""))</f>
        <v/>
      </c>
      <c r="E163" s="13">
        <f>IF($B163="","",IFERROR(VLOOKUP($B163,'Mietverhältnisse'!$A$2:$J$101,4,FALSE),""))</f>
        <v/>
      </c>
      <c r="F163" s="13">
        <f>IF($B163="","",IFERROR(IF(COUNTIFS('Mietverhältnisse'!$A$2:$A$101,$B163,'Mietverhältnisse'!$E$2:$E$101,"&lt;&gt;")=0,"",VLOOKUP($B163,'Mietverhältnisse'!$A$2:$J$101,5,FALSE)),""))</f>
        <v/>
      </c>
      <c r="G163" s="11"/>
      <c r="H163" s="14">
        <f>IF($B163="","",IFERROR(VLOOKUP($B163,'Mietverhältnisse'!$A$2:$J$101,6,FALSE)+VLOOKUP($B163,'Mietverhältnisse'!$A$2:$J$101,7,FALSE),""))</f>
        <v/>
      </c>
      <c r="I163" s="11"/>
      <c r="J163" s="14">
        <f>IF(OR($G163="",$I163=""),"",MAX($G163-$I163,0))</f>
        <v/>
      </c>
      <c r="K163" s="14">
        <f>IF(OR($G163="",$I163=""),"",$I163-$G163)</f>
        <v/>
      </c>
      <c r="L163" s="15">
        <f>IF(COUNTA($A163:$B163,$G163,$I163,$O163)=0,"",IF($A163="","Prüfbedürftig: Monat fehlt",IF($B163="","Prüfbedürftig: ID fehlt",IF($C163="Prüfbedürftig: ID fehlt","Prüfbedürftig: ID fehlt",IF(OR($A163&lt;$E163,AND($F163&lt;&gt;"",$A163&gt;$F163)),"Prüfbedürftig: außerhalb Vertragslaufzeit","OK")))))</f>
        <v/>
      </c>
      <c r="M163" s="15">
        <f>IF(COUNTA($A163:$B163,$G163,$I163,$O163)=0,"",IF($L163&lt;&gt;"OK",$L163,IF(OR($G163="",$I163=""),"Zahlungsangaben unvollständig",IF($I163&lt;$G163,"Offener Betrag","Vollständig erfasst"))))</f>
        <v/>
      </c>
      <c r="N163" s="15">
        <f>IF(OR($G163="",$I163=""),"",IF($I163=0,"0 € bestätigt: keine Zahlung",IF($I163&gt;$G163,"Überzahlung","")))</f>
        <v/>
      </c>
      <c r="O163" s="8"/>
    </row>
    <row r="164" spans="1:15">
      <c r="A164" s="10"/>
      <c r="B164" s="8"/>
      <c r="C164" s="12">
        <f>IF($B164="","",IFERROR(VLOOKUP($B164,'Mietverhältnisse'!$A$2:$J$101,2,FALSE),"Prüfbedürftig: ID fehlt"))</f>
        <v/>
      </c>
      <c r="D164" s="12">
        <f>IF($B164="","",IFERROR(VLOOKUP($B164,'Mietverhältnisse'!$A$2:$J$101,3,FALSE),""))</f>
        <v/>
      </c>
      <c r="E164" s="13">
        <f>IF($B164="","",IFERROR(VLOOKUP($B164,'Mietverhältnisse'!$A$2:$J$101,4,FALSE),""))</f>
        <v/>
      </c>
      <c r="F164" s="13">
        <f>IF($B164="","",IFERROR(IF(COUNTIFS('Mietverhältnisse'!$A$2:$A$101,$B164,'Mietverhältnisse'!$E$2:$E$101,"&lt;&gt;")=0,"",VLOOKUP($B164,'Mietverhältnisse'!$A$2:$J$101,5,FALSE)),""))</f>
        <v/>
      </c>
      <c r="G164" s="11"/>
      <c r="H164" s="14">
        <f>IF($B164="","",IFERROR(VLOOKUP($B164,'Mietverhältnisse'!$A$2:$J$101,6,FALSE)+VLOOKUP($B164,'Mietverhältnisse'!$A$2:$J$101,7,FALSE),""))</f>
        <v/>
      </c>
      <c r="I164" s="11"/>
      <c r="J164" s="14">
        <f>IF(OR($G164="",$I164=""),"",MAX($G164-$I164,0))</f>
        <v/>
      </c>
      <c r="K164" s="14">
        <f>IF(OR($G164="",$I164=""),"",$I164-$G164)</f>
        <v/>
      </c>
      <c r="L164" s="15">
        <f>IF(COUNTA($A164:$B164,$G164,$I164,$O164)=0,"",IF($A164="","Prüfbedürftig: Monat fehlt",IF($B164="","Prüfbedürftig: ID fehlt",IF($C164="Prüfbedürftig: ID fehlt","Prüfbedürftig: ID fehlt",IF(OR($A164&lt;$E164,AND($F164&lt;&gt;"",$A164&gt;$F164)),"Prüfbedürftig: außerhalb Vertragslaufzeit","OK")))))</f>
        <v/>
      </c>
      <c r="M164" s="15">
        <f>IF(COUNTA($A164:$B164,$G164,$I164,$O164)=0,"",IF($L164&lt;&gt;"OK",$L164,IF(OR($G164="",$I164=""),"Zahlungsangaben unvollständig",IF($I164&lt;$G164,"Offener Betrag","Vollständig erfasst"))))</f>
        <v/>
      </c>
      <c r="N164" s="15">
        <f>IF(OR($G164="",$I164=""),"",IF($I164=0,"0 € bestätigt: keine Zahlung",IF($I164&gt;$G164,"Überzahlung","")))</f>
        <v/>
      </c>
      <c r="O164" s="8"/>
    </row>
    <row r="165" spans="1:15">
      <c r="A165" s="10"/>
      <c r="B165" s="8"/>
      <c r="C165" s="12">
        <f>IF($B165="","",IFERROR(VLOOKUP($B165,'Mietverhältnisse'!$A$2:$J$101,2,FALSE),"Prüfbedürftig: ID fehlt"))</f>
        <v/>
      </c>
      <c r="D165" s="12">
        <f>IF($B165="","",IFERROR(VLOOKUP($B165,'Mietverhältnisse'!$A$2:$J$101,3,FALSE),""))</f>
        <v/>
      </c>
      <c r="E165" s="13">
        <f>IF($B165="","",IFERROR(VLOOKUP($B165,'Mietverhältnisse'!$A$2:$J$101,4,FALSE),""))</f>
        <v/>
      </c>
      <c r="F165" s="13">
        <f>IF($B165="","",IFERROR(IF(COUNTIFS('Mietverhältnisse'!$A$2:$A$101,$B165,'Mietverhältnisse'!$E$2:$E$101,"&lt;&gt;")=0,"",VLOOKUP($B165,'Mietverhältnisse'!$A$2:$J$101,5,FALSE)),""))</f>
        <v/>
      </c>
      <c r="G165" s="11"/>
      <c r="H165" s="14">
        <f>IF($B165="","",IFERROR(VLOOKUP($B165,'Mietverhältnisse'!$A$2:$J$101,6,FALSE)+VLOOKUP($B165,'Mietverhältnisse'!$A$2:$J$101,7,FALSE),""))</f>
        <v/>
      </c>
      <c r="I165" s="11"/>
      <c r="J165" s="14">
        <f>IF(OR($G165="",$I165=""),"",MAX($G165-$I165,0))</f>
        <v/>
      </c>
      <c r="K165" s="14">
        <f>IF(OR($G165="",$I165=""),"",$I165-$G165)</f>
        <v/>
      </c>
      <c r="L165" s="15">
        <f>IF(COUNTA($A165:$B165,$G165,$I165,$O165)=0,"",IF($A165="","Prüfbedürftig: Monat fehlt",IF($B165="","Prüfbedürftig: ID fehlt",IF($C165="Prüfbedürftig: ID fehlt","Prüfbedürftig: ID fehlt",IF(OR($A165&lt;$E165,AND($F165&lt;&gt;"",$A165&gt;$F165)),"Prüfbedürftig: außerhalb Vertragslaufzeit","OK")))))</f>
        <v/>
      </c>
      <c r="M165" s="15">
        <f>IF(COUNTA($A165:$B165,$G165,$I165,$O165)=0,"",IF($L165&lt;&gt;"OK",$L165,IF(OR($G165="",$I165=""),"Zahlungsangaben unvollständig",IF($I165&lt;$G165,"Offener Betrag","Vollständig erfasst"))))</f>
        <v/>
      </c>
      <c r="N165" s="15">
        <f>IF(OR($G165="",$I165=""),"",IF($I165=0,"0 € bestätigt: keine Zahlung",IF($I165&gt;$G165,"Überzahlung","")))</f>
        <v/>
      </c>
      <c r="O165" s="8"/>
    </row>
    <row r="166" spans="1:15">
      <c r="A166" s="10"/>
      <c r="B166" s="8"/>
      <c r="C166" s="12">
        <f>IF($B166="","",IFERROR(VLOOKUP($B166,'Mietverhältnisse'!$A$2:$J$101,2,FALSE),"Prüfbedürftig: ID fehlt"))</f>
        <v/>
      </c>
      <c r="D166" s="12">
        <f>IF($B166="","",IFERROR(VLOOKUP($B166,'Mietverhältnisse'!$A$2:$J$101,3,FALSE),""))</f>
        <v/>
      </c>
      <c r="E166" s="13">
        <f>IF($B166="","",IFERROR(VLOOKUP($B166,'Mietverhältnisse'!$A$2:$J$101,4,FALSE),""))</f>
        <v/>
      </c>
      <c r="F166" s="13">
        <f>IF($B166="","",IFERROR(IF(COUNTIFS('Mietverhältnisse'!$A$2:$A$101,$B166,'Mietverhältnisse'!$E$2:$E$101,"&lt;&gt;")=0,"",VLOOKUP($B166,'Mietverhältnisse'!$A$2:$J$101,5,FALSE)),""))</f>
        <v/>
      </c>
      <c r="G166" s="11"/>
      <c r="H166" s="14">
        <f>IF($B166="","",IFERROR(VLOOKUP($B166,'Mietverhältnisse'!$A$2:$J$101,6,FALSE)+VLOOKUP($B166,'Mietverhältnisse'!$A$2:$J$101,7,FALSE),""))</f>
        <v/>
      </c>
      <c r="I166" s="11"/>
      <c r="J166" s="14">
        <f>IF(OR($G166="",$I166=""),"",MAX($G166-$I166,0))</f>
        <v/>
      </c>
      <c r="K166" s="14">
        <f>IF(OR($G166="",$I166=""),"",$I166-$G166)</f>
        <v/>
      </c>
      <c r="L166" s="15">
        <f>IF(COUNTA($A166:$B166,$G166,$I166,$O166)=0,"",IF($A166="","Prüfbedürftig: Monat fehlt",IF($B166="","Prüfbedürftig: ID fehlt",IF($C166="Prüfbedürftig: ID fehlt","Prüfbedürftig: ID fehlt",IF(OR($A166&lt;$E166,AND($F166&lt;&gt;"",$A166&gt;$F166)),"Prüfbedürftig: außerhalb Vertragslaufzeit","OK")))))</f>
        <v/>
      </c>
      <c r="M166" s="15">
        <f>IF(COUNTA($A166:$B166,$G166,$I166,$O166)=0,"",IF($L166&lt;&gt;"OK",$L166,IF(OR($G166="",$I166=""),"Zahlungsangaben unvollständig",IF($I166&lt;$G166,"Offener Betrag","Vollständig erfasst"))))</f>
        <v/>
      </c>
      <c r="N166" s="15">
        <f>IF(OR($G166="",$I166=""),"",IF($I166=0,"0 € bestätigt: keine Zahlung",IF($I166&gt;$G166,"Überzahlung","")))</f>
        <v/>
      </c>
      <c r="O166" s="8"/>
    </row>
    <row r="167" spans="1:15">
      <c r="A167" s="10"/>
      <c r="B167" s="8"/>
      <c r="C167" s="12">
        <f>IF($B167="","",IFERROR(VLOOKUP($B167,'Mietverhältnisse'!$A$2:$J$101,2,FALSE),"Prüfbedürftig: ID fehlt"))</f>
        <v/>
      </c>
      <c r="D167" s="12">
        <f>IF($B167="","",IFERROR(VLOOKUP($B167,'Mietverhältnisse'!$A$2:$J$101,3,FALSE),""))</f>
        <v/>
      </c>
      <c r="E167" s="13">
        <f>IF($B167="","",IFERROR(VLOOKUP($B167,'Mietverhältnisse'!$A$2:$J$101,4,FALSE),""))</f>
        <v/>
      </c>
      <c r="F167" s="13">
        <f>IF($B167="","",IFERROR(IF(COUNTIFS('Mietverhältnisse'!$A$2:$A$101,$B167,'Mietverhältnisse'!$E$2:$E$101,"&lt;&gt;")=0,"",VLOOKUP($B167,'Mietverhältnisse'!$A$2:$J$101,5,FALSE)),""))</f>
        <v/>
      </c>
      <c r="G167" s="11"/>
      <c r="H167" s="14">
        <f>IF($B167="","",IFERROR(VLOOKUP($B167,'Mietverhältnisse'!$A$2:$J$101,6,FALSE)+VLOOKUP($B167,'Mietverhältnisse'!$A$2:$J$101,7,FALSE),""))</f>
        <v/>
      </c>
      <c r="I167" s="11"/>
      <c r="J167" s="14">
        <f>IF(OR($G167="",$I167=""),"",MAX($G167-$I167,0))</f>
        <v/>
      </c>
      <c r="K167" s="14">
        <f>IF(OR($G167="",$I167=""),"",$I167-$G167)</f>
        <v/>
      </c>
      <c r="L167" s="15">
        <f>IF(COUNTA($A167:$B167,$G167,$I167,$O167)=0,"",IF($A167="","Prüfbedürftig: Monat fehlt",IF($B167="","Prüfbedürftig: ID fehlt",IF($C167="Prüfbedürftig: ID fehlt","Prüfbedürftig: ID fehlt",IF(OR($A167&lt;$E167,AND($F167&lt;&gt;"",$A167&gt;$F167)),"Prüfbedürftig: außerhalb Vertragslaufzeit","OK")))))</f>
        <v/>
      </c>
      <c r="M167" s="15">
        <f>IF(COUNTA($A167:$B167,$G167,$I167,$O167)=0,"",IF($L167&lt;&gt;"OK",$L167,IF(OR($G167="",$I167=""),"Zahlungsangaben unvollständig",IF($I167&lt;$G167,"Offener Betrag","Vollständig erfasst"))))</f>
        <v/>
      </c>
      <c r="N167" s="15">
        <f>IF(OR($G167="",$I167=""),"",IF($I167=0,"0 € bestätigt: keine Zahlung",IF($I167&gt;$G167,"Überzahlung","")))</f>
        <v/>
      </c>
      <c r="O167" s="8"/>
    </row>
    <row r="168" spans="1:15">
      <c r="A168" s="10"/>
      <c r="B168" s="8"/>
      <c r="C168" s="12">
        <f>IF($B168="","",IFERROR(VLOOKUP($B168,'Mietverhältnisse'!$A$2:$J$101,2,FALSE),"Prüfbedürftig: ID fehlt"))</f>
        <v/>
      </c>
      <c r="D168" s="12">
        <f>IF($B168="","",IFERROR(VLOOKUP($B168,'Mietverhältnisse'!$A$2:$J$101,3,FALSE),""))</f>
        <v/>
      </c>
      <c r="E168" s="13">
        <f>IF($B168="","",IFERROR(VLOOKUP($B168,'Mietverhältnisse'!$A$2:$J$101,4,FALSE),""))</f>
        <v/>
      </c>
      <c r="F168" s="13">
        <f>IF($B168="","",IFERROR(IF(COUNTIFS('Mietverhältnisse'!$A$2:$A$101,$B168,'Mietverhältnisse'!$E$2:$E$101,"&lt;&gt;")=0,"",VLOOKUP($B168,'Mietverhältnisse'!$A$2:$J$101,5,FALSE)),""))</f>
        <v/>
      </c>
      <c r="G168" s="11"/>
      <c r="H168" s="14">
        <f>IF($B168="","",IFERROR(VLOOKUP($B168,'Mietverhältnisse'!$A$2:$J$101,6,FALSE)+VLOOKUP($B168,'Mietverhältnisse'!$A$2:$J$101,7,FALSE),""))</f>
        <v/>
      </c>
      <c r="I168" s="11"/>
      <c r="J168" s="14">
        <f>IF(OR($G168="",$I168=""),"",MAX($G168-$I168,0))</f>
        <v/>
      </c>
      <c r="K168" s="14">
        <f>IF(OR($G168="",$I168=""),"",$I168-$G168)</f>
        <v/>
      </c>
      <c r="L168" s="15">
        <f>IF(COUNTA($A168:$B168,$G168,$I168,$O168)=0,"",IF($A168="","Prüfbedürftig: Monat fehlt",IF($B168="","Prüfbedürftig: ID fehlt",IF($C168="Prüfbedürftig: ID fehlt","Prüfbedürftig: ID fehlt",IF(OR($A168&lt;$E168,AND($F168&lt;&gt;"",$A168&gt;$F168)),"Prüfbedürftig: außerhalb Vertragslaufzeit","OK")))))</f>
        <v/>
      </c>
      <c r="M168" s="15">
        <f>IF(COUNTA($A168:$B168,$G168,$I168,$O168)=0,"",IF($L168&lt;&gt;"OK",$L168,IF(OR($G168="",$I168=""),"Zahlungsangaben unvollständig",IF($I168&lt;$G168,"Offener Betrag","Vollständig erfasst"))))</f>
        <v/>
      </c>
      <c r="N168" s="15">
        <f>IF(OR($G168="",$I168=""),"",IF($I168=0,"0 € bestätigt: keine Zahlung",IF($I168&gt;$G168,"Überzahlung","")))</f>
        <v/>
      </c>
      <c r="O168" s="8"/>
    </row>
    <row r="169" spans="1:15">
      <c r="A169" s="10"/>
      <c r="B169" s="8"/>
      <c r="C169" s="12">
        <f>IF($B169="","",IFERROR(VLOOKUP($B169,'Mietverhältnisse'!$A$2:$J$101,2,FALSE),"Prüfbedürftig: ID fehlt"))</f>
        <v/>
      </c>
      <c r="D169" s="12">
        <f>IF($B169="","",IFERROR(VLOOKUP($B169,'Mietverhältnisse'!$A$2:$J$101,3,FALSE),""))</f>
        <v/>
      </c>
      <c r="E169" s="13">
        <f>IF($B169="","",IFERROR(VLOOKUP($B169,'Mietverhältnisse'!$A$2:$J$101,4,FALSE),""))</f>
        <v/>
      </c>
      <c r="F169" s="13">
        <f>IF($B169="","",IFERROR(IF(COUNTIFS('Mietverhältnisse'!$A$2:$A$101,$B169,'Mietverhältnisse'!$E$2:$E$101,"&lt;&gt;")=0,"",VLOOKUP($B169,'Mietverhältnisse'!$A$2:$J$101,5,FALSE)),""))</f>
        <v/>
      </c>
      <c r="G169" s="11"/>
      <c r="H169" s="14">
        <f>IF($B169="","",IFERROR(VLOOKUP($B169,'Mietverhältnisse'!$A$2:$J$101,6,FALSE)+VLOOKUP($B169,'Mietverhältnisse'!$A$2:$J$101,7,FALSE),""))</f>
        <v/>
      </c>
      <c r="I169" s="11"/>
      <c r="J169" s="14">
        <f>IF(OR($G169="",$I169=""),"",MAX($G169-$I169,0))</f>
        <v/>
      </c>
      <c r="K169" s="14">
        <f>IF(OR($G169="",$I169=""),"",$I169-$G169)</f>
        <v/>
      </c>
      <c r="L169" s="15">
        <f>IF(COUNTA($A169:$B169,$G169,$I169,$O169)=0,"",IF($A169="","Prüfbedürftig: Monat fehlt",IF($B169="","Prüfbedürftig: ID fehlt",IF($C169="Prüfbedürftig: ID fehlt","Prüfbedürftig: ID fehlt",IF(OR($A169&lt;$E169,AND($F169&lt;&gt;"",$A169&gt;$F169)),"Prüfbedürftig: außerhalb Vertragslaufzeit","OK")))))</f>
        <v/>
      </c>
      <c r="M169" s="15">
        <f>IF(COUNTA($A169:$B169,$G169,$I169,$O169)=0,"",IF($L169&lt;&gt;"OK",$L169,IF(OR($G169="",$I169=""),"Zahlungsangaben unvollständig",IF($I169&lt;$G169,"Offener Betrag","Vollständig erfasst"))))</f>
        <v/>
      </c>
      <c r="N169" s="15">
        <f>IF(OR($G169="",$I169=""),"",IF($I169=0,"0 € bestätigt: keine Zahlung",IF($I169&gt;$G169,"Überzahlung","")))</f>
        <v/>
      </c>
      <c r="O169" s="8"/>
    </row>
    <row r="170" spans="1:15">
      <c r="A170" s="10"/>
      <c r="B170" s="8"/>
      <c r="C170" s="12">
        <f>IF($B170="","",IFERROR(VLOOKUP($B170,'Mietverhältnisse'!$A$2:$J$101,2,FALSE),"Prüfbedürftig: ID fehlt"))</f>
        <v/>
      </c>
      <c r="D170" s="12">
        <f>IF($B170="","",IFERROR(VLOOKUP($B170,'Mietverhältnisse'!$A$2:$J$101,3,FALSE),""))</f>
        <v/>
      </c>
      <c r="E170" s="13">
        <f>IF($B170="","",IFERROR(VLOOKUP($B170,'Mietverhältnisse'!$A$2:$J$101,4,FALSE),""))</f>
        <v/>
      </c>
      <c r="F170" s="13">
        <f>IF($B170="","",IFERROR(IF(COUNTIFS('Mietverhältnisse'!$A$2:$A$101,$B170,'Mietverhältnisse'!$E$2:$E$101,"&lt;&gt;")=0,"",VLOOKUP($B170,'Mietverhältnisse'!$A$2:$J$101,5,FALSE)),""))</f>
        <v/>
      </c>
      <c r="G170" s="11"/>
      <c r="H170" s="14">
        <f>IF($B170="","",IFERROR(VLOOKUP($B170,'Mietverhältnisse'!$A$2:$J$101,6,FALSE)+VLOOKUP($B170,'Mietverhältnisse'!$A$2:$J$101,7,FALSE),""))</f>
        <v/>
      </c>
      <c r="I170" s="11"/>
      <c r="J170" s="14">
        <f>IF(OR($G170="",$I170=""),"",MAX($G170-$I170,0))</f>
        <v/>
      </c>
      <c r="K170" s="14">
        <f>IF(OR($G170="",$I170=""),"",$I170-$G170)</f>
        <v/>
      </c>
      <c r="L170" s="15">
        <f>IF(COUNTA($A170:$B170,$G170,$I170,$O170)=0,"",IF($A170="","Prüfbedürftig: Monat fehlt",IF($B170="","Prüfbedürftig: ID fehlt",IF($C170="Prüfbedürftig: ID fehlt","Prüfbedürftig: ID fehlt",IF(OR($A170&lt;$E170,AND($F170&lt;&gt;"",$A170&gt;$F170)),"Prüfbedürftig: außerhalb Vertragslaufzeit","OK")))))</f>
        <v/>
      </c>
      <c r="M170" s="15">
        <f>IF(COUNTA($A170:$B170,$G170,$I170,$O170)=0,"",IF($L170&lt;&gt;"OK",$L170,IF(OR($G170="",$I170=""),"Zahlungsangaben unvollständig",IF($I170&lt;$G170,"Offener Betrag","Vollständig erfasst"))))</f>
        <v/>
      </c>
      <c r="N170" s="15">
        <f>IF(OR($G170="",$I170=""),"",IF($I170=0,"0 € bestätigt: keine Zahlung",IF($I170&gt;$G170,"Überzahlung","")))</f>
        <v/>
      </c>
      <c r="O170" s="8"/>
    </row>
    <row r="171" spans="1:15">
      <c r="A171" s="10"/>
      <c r="B171" s="8"/>
      <c r="C171" s="12">
        <f>IF($B171="","",IFERROR(VLOOKUP($B171,'Mietverhältnisse'!$A$2:$J$101,2,FALSE),"Prüfbedürftig: ID fehlt"))</f>
        <v/>
      </c>
      <c r="D171" s="12">
        <f>IF($B171="","",IFERROR(VLOOKUP($B171,'Mietverhältnisse'!$A$2:$J$101,3,FALSE),""))</f>
        <v/>
      </c>
      <c r="E171" s="13">
        <f>IF($B171="","",IFERROR(VLOOKUP($B171,'Mietverhältnisse'!$A$2:$J$101,4,FALSE),""))</f>
        <v/>
      </c>
      <c r="F171" s="13">
        <f>IF($B171="","",IFERROR(IF(COUNTIFS('Mietverhältnisse'!$A$2:$A$101,$B171,'Mietverhältnisse'!$E$2:$E$101,"&lt;&gt;")=0,"",VLOOKUP($B171,'Mietverhältnisse'!$A$2:$J$101,5,FALSE)),""))</f>
        <v/>
      </c>
      <c r="G171" s="11"/>
      <c r="H171" s="14">
        <f>IF($B171="","",IFERROR(VLOOKUP($B171,'Mietverhältnisse'!$A$2:$J$101,6,FALSE)+VLOOKUP($B171,'Mietverhältnisse'!$A$2:$J$101,7,FALSE),""))</f>
        <v/>
      </c>
      <c r="I171" s="11"/>
      <c r="J171" s="14">
        <f>IF(OR($G171="",$I171=""),"",MAX($G171-$I171,0))</f>
        <v/>
      </c>
      <c r="K171" s="14">
        <f>IF(OR($G171="",$I171=""),"",$I171-$G171)</f>
        <v/>
      </c>
      <c r="L171" s="15">
        <f>IF(COUNTA($A171:$B171,$G171,$I171,$O171)=0,"",IF($A171="","Prüfbedürftig: Monat fehlt",IF($B171="","Prüfbedürftig: ID fehlt",IF($C171="Prüfbedürftig: ID fehlt","Prüfbedürftig: ID fehlt",IF(OR($A171&lt;$E171,AND($F171&lt;&gt;"",$A171&gt;$F171)),"Prüfbedürftig: außerhalb Vertragslaufzeit","OK")))))</f>
        <v/>
      </c>
      <c r="M171" s="15">
        <f>IF(COUNTA($A171:$B171,$G171,$I171,$O171)=0,"",IF($L171&lt;&gt;"OK",$L171,IF(OR($G171="",$I171=""),"Zahlungsangaben unvollständig",IF($I171&lt;$G171,"Offener Betrag","Vollständig erfasst"))))</f>
        <v/>
      </c>
      <c r="N171" s="15">
        <f>IF(OR($G171="",$I171=""),"",IF($I171=0,"0 € bestätigt: keine Zahlung",IF($I171&gt;$G171,"Überzahlung","")))</f>
        <v/>
      </c>
      <c r="O171" s="8"/>
    </row>
    <row r="172" spans="1:15">
      <c r="A172" s="10"/>
      <c r="B172" s="8"/>
      <c r="C172" s="12">
        <f>IF($B172="","",IFERROR(VLOOKUP($B172,'Mietverhältnisse'!$A$2:$J$101,2,FALSE),"Prüfbedürftig: ID fehlt"))</f>
        <v/>
      </c>
      <c r="D172" s="12">
        <f>IF($B172="","",IFERROR(VLOOKUP($B172,'Mietverhältnisse'!$A$2:$J$101,3,FALSE),""))</f>
        <v/>
      </c>
      <c r="E172" s="13">
        <f>IF($B172="","",IFERROR(VLOOKUP($B172,'Mietverhältnisse'!$A$2:$J$101,4,FALSE),""))</f>
        <v/>
      </c>
      <c r="F172" s="13">
        <f>IF($B172="","",IFERROR(IF(COUNTIFS('Mietverhältnisse'!$A$2:$A$101,$B172,'Mietverhältnisse'!$E$2:$E$101,"&lt;&gt;")=0,"",VLOOKUP($B172,'Mietverhältnisse'!$A$2:$J$101,5,FALSE)),""))</f>
        <v/>
      </c>
      <c r="G172" s="11"/>
      <c r="H172" s="14">
        <f>IF($B172="","",IFERROR(VLOOKUP($B172,'Mietverhältnisse'!$A$2:$J$101,6,FALSE)+VLOOKUP($B172,'Mietverhältnisse'!$A$2:$J$101,7,FALSE),""))</f>
        <v/>
      </c>
      <c r="I172" s="11"/>
      <c r="J172" s="14">
        <f>IF(OR($G172="",$I172=""),"",MAX($G172-$I172,0))</f>
        <v/>
      </c>
      <c r="K172" s="14">
        <f>IF(OR($G172="",$I172=""),"",$I172-$G172)</f>
        <v/>
      </c>
      <c r="L172" s="15">
        <f>IF(COUNTA($A172:$B172,$G172,$I172,$O172)=0,"",IF($A172="","Prüfbedürftig: Monat fehlt",IF($B172="","Prüfbedürftig: ID fehlt",IF($C172="Prüfbedürftig: ID fehlt","Prüfbedürftig: ID fehlt",IF(OR($A172&lt;$E172,AND($F172&lt;&gt;"",$A172&gt;$F172)),"Prüfbedürftig: außerhalb Vertragslaufzeit","OK")))))</f>
        <v/>
      </c>
      <c r="M172" s="15">
        <f>IF(COUNTA($A172:$B172,$G172,$I172,$O172)=0,"",IF($L172&lt;&gt;"OK",$L172,IF(OR($G172="",$I172=""),"Zahlungsangaben unvollständig",IF($I172&lt;$G172,"Offener Betrag","Vollständig erfasst"))))</f>
        <v/>
      </c>
      <c r="N172" s="15">
        <f>IF(OR($G172="",$I172=""),"",IF($I172=0,"0 € bestätigt: keine Zahlung",IF($I172&gt;$G172,"Überzahlung","")))</f>
        <v/>
      </c>
      <c r="O172" s="8"/>
    </row>
    <row r="173" spans="1:15">
      <c r="A173" s="10"/>
      <c r="B173" s="8"/>
      <c r="C173" s="12">
        <f>IF($B173="","",IFERROR(VLOOKUP($B173,'Mietverhältnisse'!$A$2:$J$101,2,FALSE),"Prüfbedürftig: ID fehlt"))</f>
        <v/>
      </c>
      <c r="D173" s="12">
        <f>IF($B173="","",IFERROR(VLOOKUP($B173,'Mietverhältnisse'!$A$2:$J$101,3,FALSE),""))</f>
        <v/>
      </c>
      <c r="E173" s="13">
        <f>IF($B173="","",IFERROR(VLOOKUP($B173,'Mietverhältnisse'!$A$2:$J$101,4,FALSE),""))</f>
        <v/>
      </c>
      <c r="F173" s="13">
        <f>IF($B173="","",IFERROR(IF(COUNTIFS('Mietverhältnisse'!$A$2:$A$101,$B173,'Mietverhältnisse'!$E$2:$E$101,"&lt;&gt;")=0,"",VLOOKUP($B173,'Mietverhältnisse'!$A$2:$J$101,5,FALSE)),""))</f>
        <v/>
      </c>
      <c r="G173" s="11"/>
      <c r="H173" s="14">
        <f>IF($B173="","",IFERROR(VLOOKUP($B173,'Mietverhältnisse'!$A$2:$J$101,6,FALSE)+VLOOKUP($B173,'Mietverhältnisse'!$A$2:$J$101,7,FALSE),""))</f>
        <v/>
      </c>
      <c r="I173" s="11"/>
      <c r="J173" s="14">
        <f>IF(OR($G173="",$I173=""),"",MAX($G173-$I173,0))</f>
        <v/>
      </c>
      <c r="K173" s="14">
        <f>IF(OR($G173="",$I173=""),"",$I173-$G173)</f>
        <v/>
      </c>
      <c r="L173" s="15">
        <f>IF(COUNTA($A173:$B173,$G173,$I173,$O173)=0,"",IF($A173="","Prüfbedürftig: Monat fehlt",IF($B173="","Prüfbedürftig: ID fehlt",IF($C173="Prüfbedürftig: ID fehlt","Prüfbedürftig: ID fehlt",IF(OR($A173&lt;$E173,AND($F173&lt;&gt;"",$A173&gt;$F173)),"Prüfbedürftig: außerhalb Vertragslaufzeit","OK")))))</f>
        <v/>
      </c>
      <c r="M173" s="15">
        <f>IF(COUNTA($A173:$B173,$G173,$I173,$O173)=0,"",IF($L173&lt;&gt;"OK",$L173,IF(OR($G173="",$I173=""),"Zahlungsangaben unvollständig",IF($I173&lt;$G173,"Offener Betrag","Vollständig erfasst"))))</f>
        <v/>
      </c>
      <c r="N173" s="15">
        <f>IF(OR($G173="",$I173=""),"",IF($I173=0,"0 € bestätigt: keine Zahlung",IF($I173&gt;$G173,"Überzahlung","")))</f>
        <v/>
      </c>
      <c r="O173" s="8"/>
    </row>
    <row r="174" spans="1:15">
      <c r="A174" s="10"/>
      <c r="B174" s="8"/>
      <c r="C174" s="12">
        <f>IF($B174="","",IFERROR(VLOOKUP($B174,'Mietverhältnisse'!$A$2:$J$101,2,FALSE),"Prüfbedürftig: ID fehlt"))</f>
        <v/>
      </c>
      <c r="D174" s="12">
        <f>IF($B174="","",IFERROR(VLOOKUP($B174,'Mietverhältnisse'!$A$2:$J$101,3,FALSE),""))</f>
        <v/>
      </c>
      <c r="E174" s="13">
        <f>IF($B174="","",IFERROR(VLOOKUP($B174,'Mietverhältnisse'!$A$2:$J$101,4,FALSE),""))</f>
        <v/>
      </c>
      <c r="F174" s="13">
        <f>IF($B174="","",IFERROR(IF(COUNTIFS('Mietverhältnisse'!$A$2:$A$101,$B174,'Mietverhältnisse'!$E$2:$E$101,"&lt;&gt;")=0,"",VLOOKUP($B174,'Mietverhältnisse'!$A$2:$J$101,5,FALSE)),""))</f>
        <v/>
      </c>
      <c r="G174" s="11"/>
      <c r="H174" s="14">
        <f>IF($B174="","",IFERROR(VLOOKUP($B174,'Mietverhältnisse'!$A$2:$J$101,6,FALSE)+VLOOKUP($B174,'Mietverhältnisse'!$A$2:$J$101,7,FALSE),""))</f>
        <v/>
      </c>
      <c r="I174" s="11"/>
      <c r="J174" s="14">
        <f>IF(OR($G174="",$I174=""),"",MAX($G174-$I174,0))</f>
        <v/>
      </c>
      <c r="K174" s="14">
        <f>IF(OR($G174="",$I174=""),"",$I174-$G174)</f>
        <v/>
      </c>
      <c r="L174" s="15">
        <f>IF(COUNTA($A174:$B174,$G174,$I174,$O174)=0,"",IF($A174="","Prüfbedürftig: Monat fehlt",IF($B174="","Prüfbedürftig: ID fehlt",IF($C174="Prüfbedürftig: ID fehlt","Prüfbedürftig: ID fehlt",IF(OR($A174&lt;$E174,AND($F174&lt;&gt;"",$A174&gt;$F174)),"Prüfbedürftig: außerhalb Vertragslaufzeit","OK")))))</f>
        <v/>
      </c>
      <c r="M174" s="15">
        <f>IF(COUNTA($A174:$B174,$G174,$I174,$O174)=0,"",IF($L174&lt;&gt;"OK",$L174,IF(OR($G174="",$I174=""),"Zahlungsangaben unvollständig",IF($I174&lt;$G174,"Offener Betrag","Vollständig erfasst"))))</f>
        <v/>
      </c>
      <c r="N174" s="15">
        <f>IF(OR($G174="",$I174=""),"",IF($I174=0,"0 € bestätigt: keine Zahlung",IF($I174&gt;$G174,"Überzahlung","")))</f>
        <v/>
      </c>
      <c r="O174" s="8"/>
    </row>
    <row r="175" spans="1:15">
      <c r="A175" s="10"/>
      <c r="B175" s="8"/>
      <c r="C175" s="12">
        <f>IF($B175="","",IFERROR(VLOOKUP($B175,'Mietverhältnisse'!$A$2:$J$101,2,FALSE),"Prüfbedürftig: ID fehlt"))</f>
        <v/>
      </c>
      <c r="D175" s="12">
        <f>IF($B175="","",IFERROR(VLOOKUP($B175,'Mietverhältnisse'!$A$2:$J$101,3,FALSE),""))</f>
        <v/>
      </c>
      <c r="E175" s="13">
        <f>IF($B175="","",IFERROR(VLOOKUP($B175,'Mietverhältnisse'!$A$2:$J$101,4,FALSE),""))</f>
        <v/>
      </c>
      <c r="F175" s="13">
        <f>IF($B175="","",IFERROR(IF(COUNTIFS('Mietverhältnisse'!$A$2:$A$101,$B175,'Mietverhältnisse'!$E$2:$E$101,"&lt;&gt;")=0,"",VLOOKUP($B175,'Mietverhältnisse'!$A$2:$J$101,5,FALSE)),""))</f>
        <v/>
      </c>
      <c r="G175" s="11"/>
      <c r="H175" s="14">
        <f>IF($B175="","",IFERROR(VLOOKUP($B175,'Mietverhältnisse'!$A$2:$J$101,6,FALSE)+VLOOKUP($B175,'Mietverhältnisse'!$A$2:$J$101,7,FALSE),""))</f>
        <v/>
      </c>
      <c r="I175" s="11"/>
      <c r="J175" s="14">
        <f>IF(OR($G175="",$I175=""),"",MAX($G175-$I175,0))</f>
        <v/>
      </c>
      <c r="K175" s="14">
        <f>IF(OR($G175="",$I175=""),"",$I175-$G175)</f>
        <v/>
      </c>
      <c r="L175" s="15">
        <f>IF(COUNTA($A175:$B175,$G175,$I175,$O175)=0,"",IF($A175="","Prüfbedürftig: Monat fehlt",IF($B175="","Prüfbedürftig: ID fehlt",IF($C175="Prüfbedürftig: ID fehlt","Prüfbedürftig: ID fehlt",IF(OR($A175&lt;$E175,AND($F175&lt;&gt;"",$A175&gt;$F175)),"Prüfbedürftig: außerhalb Vertragslaufzeit","OK")))))</f>
        <v/>
      </c>
      <c r="M175" s="15">
        <f>IF(COUNTA($A175:$B175,$G175,$I175,$O175)=0,"",IF($L175&lt;&gt;"OK",$L175,IF(OR($G175="",$I175=""),"Zahlungsangaben unvollständig",IF($I175&lt;$G175,"Offener Betrag","Vollständig erfasst"))))</f>
        <v/>
      </c>
      <c r="N175" s="15">
        <f>IF(OR($G175="",$I175=""),"",IF($I175=0,"0 € bestätigt: keine Zahlung",IF($I175&gt;$G175,"Überzahlung","")))</f>
        <v/>
      </c>
      <c r="O175" s="8"/>
    </row>
    <row r="176" spans="1:15">
      <c r="A176" s="10"/>
      <c r="B176" s="8"/>
      <c r="C176" s="12">
        <f>IF($B176="","",IFERROR(VLOOKUP($B176,'Mietverhältnisse'!$A$2:$J$101,2,FALSE),"Prüfbedürftig: ID fehlt"))</f>
        <v/>
      </c>
      <c r="D176" s="12">
        <f>IF($B176="","",IFERROR(VLOOKUP($B176,'Mietverhältnisse'!$A$2:$J$101,3,FALSE),""))</f>
        <v/>
      </c>
      <c r="E176" s="13">
        <f>IF($B176="","",IFERROR(VLOOKUP($B176,'Mietverhältnisse'!$A$2:$J$101,4,FALSE),""))</f>
        <v/>
      </c>
      <c r="F176" s="13">
        <f>IF($B176="","",IFERROR(IF(COUNTIFS('Mietverhältnisse'!$A$2:$A$101,$B176,'Mietverhältnisse'!$E$2:$E$101,"&lt;&gt;")=0,"",VLOOKUP($B176,'Mietverhältnisse'!$A$2:$J$101,5,FALSE)),""))</f>
        <v/>
      </c>
      <c r="G176" s="11"/>
      <c r="H176" s="14">
        <f>IF($B176="","",IFERROR(VLOOKUP($B176,'Mietverhältnisse'!$A$2:$J$101,6,FALSE)+VLOOKUP($B176,'Mietverhältnisse'!$A$2:$J$101,7,FALSE),""))</f>
        <v/>
      </c>
      <c r="I176" s="11"/>
      <c r="J176" s="14">
        <f>IF(OR($G176="",$I176=""),"",MAX($G176-$I176,0))</f>
        <v/>
      </c>
      <c r="K176" s="14">
        <f>IF(OR($G176="",$I176=""),"",$I176-$G176)</f>
        <v/>
      </c>
      <c r="L176" s="15">
        <f>IF(COUNTA($A176:$B176,$G176,$I176,$O176)=0,"",IF($A176="","Prüfbedürftig: Monat fehlt",IF($B176="","Prüfbedürftig: ID fehlt",IF($C176="Prüfbedürftig: ID fehlt","Prüfbedürftig: ID fehlt",IF(OR($A176&lt;$E176,AND($F176&lt;&gt;"",$A176&gt;$F176)),"Prüfbedürftig: außerhalb Vertragslaufzeit","OK")))))</f>
        <v/>
      </c>
      <c r="M176" s="15">
        <f>IF(COUNTA($A176:$B176,$G176,$I176,$O176)=0,"",IF($L176&lt;&gt;"OK",$L176,IF(OR($G176="",$I176=""),"Zahlungsangaben unvollständig",IF($I176&lt;$G176,"Offener Betrag","Vollständig erfasst"))))</f>
        <v/>
      </c>
      <c r="N176" s="15">
        <f>IF(OR($G176="",$I176=""),"",IF($I176=0,"0 € bestätigt: keine Zahlung",IF($I176&gt;$G176,"Überzahlung","")))</f>
        <v/>
      </c>
      <c r="O176" s="8"/>
    </row>
    <row r="177" spans="1:15">
      <c r="A177" s="10"/>
      <c r="B177" s="8"/>
      <c r="C177" s="12">
        <f>IF($B177="","",IFERROR(VLOOKUP($B177,'Mietverhältnisse'!$A$2:$J$101,2,FALSE),"Prüfbedürftig: ID fehlt"))</f>
        <v/>
      </c>
      <c r="D177" s="12">
        <f>IF($B177="","",IFERROR(VLOOKUP($B177,'Mietverhältnisse'!$A$2:$J$101,3,FALSE),""))</f>
        <v/>
      </c>
      <c r="E177" s="13">
        <f>IF($B177="","",IFERROR(VLOOKUP($B177,'Mietverhältnisse'!$A$2:$J$101,4,FALSE),""))</f>
        <v/>
      </c>
      <c r="F177" s="13">
        <f>IF($B177="","",IFERROR(IF(COUNTIFS('Mietverhältnisse'!$A$2:$A$101,$B177,'Mietverhältnisse'!$E$2:$E$101,"&lt;&gt;")=0,"",VLOOKUP($B177,'Mietverhältnisse'!$A$2:$J$101,5,FALSE)),""))</f>
        <v/>
      </c>
      <c r="G177" s="11"/>
      <c r="H177" s="14">
        <f>IF($B177="","",IFERROR(VLOOKUP($B177,'Mietverhältnisse'!$A$2:$J$101,6,FALSE)+VLOOKUP($B177,'Mietverhältnisse'!$A$2:$J$101,7,FALSE),""))</f>
        <v/>
      </c>
      <c r="I177" s="11"/>
      <c r="J177" s="14">
        <f>IF(OR($G177="",$I177=""),"",MAX($G177-$I177,0))</f>
        <v/>
      </c>
      <c r="K177" s="14">
        <f>IF(OR($G177="",$I177=""),"",$I177-$G177)</f>
        <v/>
      </c>
      <c r="L177" s="15">
        <f>IF(COUNTA($A177:$B177,$G177,$I177,$O177)=0,"",IF($A177="","Prüfbedürftig: Monat fehlt",IF($B177="","Prüfbedürftig: ID fehlt",IF($C177="Prüfbedürftig: ID fehlt","Prüfbedürftig: ID fehlt",IF(OR($A177&lt;$E177,AND($F177&lt;&gt;"",$A177&gt;$F177)),"Prüfbedürftig: außerhalb Vertragslaufzeit","OK")))))</f>
        <v/>
      </c>
      <c r="M177" s="15">
        <f>IF(COUNTA($A177:$B177,$G177,$I177,$O177)=0,"",IF($L177&lt;&gt;"OK",$L177,IF(OR($G177="",$I177=""),"Zahlungsangaben unvollständig",IF($I177&lt;$G177,"Offener Betrag","Vollständig erfasst"))))</f>
        <v/>
      </c>
      <c r="N177" s="15">
        <f>IF(OR($G177="",$I177=""),"",IF($I177=0,"0 € bestätigt: keine Zahlung",IF($I177&gt;$G177,"Überzahlung","")))</f>
        <v/>
      </c>
      <c r="O177" s="8"/>
    </row>
    <row r="178" spans="1:15">
      <c r="A178" s="10"/>
      <c r="B178" s="8"/>
      <c r="C178" s="12">
        <f>IF($B178="","",IFERROR(VLOOKUP($B178,'Mietverhältnisse'!$A$2:$J$101,2,FALSE),"Prüfbedürftig: ID fehlt"))</f>
        <v/>
      </c>
      <c r="D178" s="12">
        <f>IF($B178="","",IFERROR(VLOOKUP($B178,'Mietverhältnisse'!$A$2:$J$101,3,FALSE),""))</f>
        <v/>
      </c>
      <c r="E178" s="13">
        <f>IF($B178="","",IFERROR(VLOOKUP($B178,'Mietverhältnisse'!$A$2:$J$101,4,FALSE),""))</f>
        <v/>
      </c>
      <c r="F178" s="13">
        <f>IF($B178="","",IFERROR(IF(COUNTIFS('Mietverhältnisse'!$A$2:$A$101,$B178,'Mietverhältnisse'!$E$2:$E$101,"&lt;&gt;")=0,"",VLOOKUP($B178,'Mietverhältnisse'!$A$2:$J$101,5,FALSE)),""))</f>
        <v/>
      </c>
      <c r="G178" s="11"/>
      <c r="H178" s="14">
        <f>IF($B178="","",IFERROR(VLOOKUP($B178,'Mietverhältnisse'!$A$2:$J$101,6,FALSE)+VLOOKUP($B178,'Mietverhältnisse'!$A$2:$J$101,7,FALSE),""))</f>
        <v/>
      </c>
      <c r="I178" s="11"/>
      <c r="J178" s="14">
        <f>IF(OR($G178="",$I178=""),"",MAX($G178-$I178,0))</f>
        <v/>
      </c>
      <c r="K178" s="14">
        <f>IF(OR($G178="",$I178=""),"",$I178-$G178)</f>
        <v/>
      </c>
      <c r="L178" s="15">
        <f>IF(COUNTA($A178:$B178,$G178,$I178,$O178)=0,"",IF($A178="","Prüfbedürftig: Monat fehlt",IF($B178="","Prüfbedürftig: ID fehlt",IF($C178="Prüfbedürftig: ID fehlt","Prüfbedürftig: ID fehlt",IF(OR($A178&lt;$E178,AND($F178&lt;&gt;"",$A178&gt;$F178)),"Prüfbedürftig: außerhalb Vertragslaufzeit","OK")))))</f>
        <v/>
      </c>
      <c r="M178" s="15">
        <f>IF(COUNTA($A178:$B178,$G178,$I178,$O178)=0,"",IF($L178&lt;&gt;"OK",$L178,IF(OR($G178="",$I178=""),"Zahlungsangaben unvollständig",IF($I178&lt;$G178,"Offener Betrag","Vollständig erfasst"))))</f>
        <v/>
      </c>
      <c r="N178" s="15">
        <f>IF(OR($G178="",$I178=""),"",IF($I178=0,"0 € bestätigt: keine Zahlung",IF($I178&gt;$G178,"Überzahlung","")))</f>
        <v/>
      </c>
      <c r="O178" s="8"/>
    </row>
    <row r="179" spans="1:15">
      <c r="A179" s="10"/>
      <c r="B179" s="8"/>
      <c r="C179" s="12">
        <f>IF($B179="","",IFERROR(VLOOKUP($B179,'Mietverhältnisse'!$A$2:$J$101,2,FALSE),"Prüfbedürftig: ID fehlt"))</f>
        <v/>
      </c>
      <c r="D179" s="12">
        <f>IF($B179="","",IFERROR(VLOOKUP($B179,'Mietverhältnisse'!$A$2:$J$101,3,FALSE),""))</f>
        <v/>
      </c>
      <c r="E179" s="13">
        <f>IF($B179="","",IFERROR(VLOOKUP($B179,'Mietverhältnisse'!$A$2:$J$101,4,FALSE),""))</f>
        <v/>
      </c>
      <c r="F179" s="13">
        <f>IF($B179="","",IFERROR(IF(COUNTIFS('Mietverhältnisse'!$A$2:$A$101,$B179,'Mietverhältnisse'!$E$2:$E$101,"&lt;&gt;")=0,"",VLOOKUP($B179,'Mietverhältnisse'!$A$2:$J$101,5,FALSE)),""))</f>
        <v/>
      </c>
      <c r="G179" s="11"/>
      <c r="H179" s="14">
        <f>IF($B179="","",IFERROR(VLOOKUP($B179,'Mietverhältnisse'!$A$2:$J$101,6,FALSE)+VLOOKUP($B179,'Mietverhältnisse'!$A$2:$J$101,7,FALSE),""))</f>
        <v/>
      </c>
      <c r="I179" s="11"/>
      <c r="J179" s="14">
        <f>IF(OR($G179="",$I179=""),"",MAX($G179-$I179,0))</f>
        <v/>
      </c>
      <c r="K179" s="14">
        <f>IF(OR($G179="",$I179=""),"",$I179-$G179)</f>
        <v/>
      </c>
      <c r="L179" s="15">
        <f>IF(COUNTA($A179:$B179,$G179,$I179,$O179)=0,"",IF($A179="","Prüfbedürftig: Monat fehlt",IF($B179="","Prüfbedürftig: ID fehlt",IF($C179="Prüfbedürftig: ID fehlt","Prüfbedürftig: ID fehlt",IF(OR($A179&lt;$E179,AND($F179&lt;&gt;"",$A179&gt;$F179)),"Prüfbedürftig: außerhalb Vertragslaufzeit","OK")))))</f>
        <v/>
      </c>
      <c r="M179" s="15">
        <f>IF(COUNTA($A179:$B179,$G179,$I179,$O179)=0,"",IF($L179&lt;&gt;"OK",$L179,IF(OR($G179="",$I179=""),"Zahlungsangaben unvollständig",IF($I179&lt;$G179,"Offener Betrag","Vollständig erfasst"))))</f>
        <v/>
      </c>
      <c r="N179" s="15">
        <f>IF(OR($G179="",$I179=""),"",IF($I179=0,"0 € bestätigt: keine Zahlung",IF($I179&gt;$G179,"Überzahlung","")))</f>
        <v/>
      </c>
      <c r="O179" s="8"/>
    </row>
    <row r="180" spans="1:15">
      <c r="A180" s="10"/>
      <c r="B180" s="8"/>
      <c r="C180" s="12">
        <f>IF($B180="","",IFERROR(VLOOKUP($B180,'Mietverhältnisse'!$A$2:$J$101,2,FALSE),"Prüfbedürftig: ID fehlt"))</f>
        <v/>
      </c>
      <c r="D180" s="12">
        <f>IF($B180="","",IFERROR(VLOOKUP($B180,'Mietverhältnisse'!$A$2:$J$101,3,FALSE),""))</f>
        <v/>
      </c>
      <c r="E180" s="13">
        <f>IF($B180="","",IFERROR(VLOOKUP($B180,'Mietverhältnisse'!$A$2:$J$101,4,FALSE),""))</f>
        <v/>
      </c>
      <c r="F180" s="13">
        <f>IF($B180="","",IFERROR(IF(COUNTIFS('Mietverhältnisse'!$A$2:$A$101,$B180,'Mietverhältnisse'!$E$2:$E$101,"&lt;&gt;")=0,"",VLOOKUP($B180,'Mietverhältnisse'!$A$2:$J$101,5,FALSE)),""))</f>
        <v/>
      </c>
      <c r="G180" s="11"/>
      <c r="H180" s="14">
        <f>IF($B180="","",IFERROR(VLOOKUP($B180,'Mietverhältnisse'!$A$2:$J$101,6,FALSE)+VLOOKUP($B180,'Mietverhältnisse'!$A$2:$J$101,7,FALSE),""))</f>
        <v/>
      </c>
      <c r="I180" s="11"/>
      <c r="J180" s="14">
        <f>IF(OR($G180="",$I180=""),"",MAX($G180-$I180,0))</f>
        <v/>
      </c>
      <c r="K180" s="14">
        <f>IF(OR($G180="",$I180=""),"",$I180-$G180)</f>
        <v/>
      </c>
      <c r="L180" s="15">
        <f>IF(COUNTA($A180:$B180,$G180,$I180,$O180)=0,"",IF($A180="","Prüfbedürftig: Monat fehlt",IF($B180="","Prüfbedürftig: ID fehlt",IF($C180="Prüfbedürftig: ID fehlt","Prüfbedürftig: ID fehlt",IF(OR($A180&lt;$E180,AND($F180&lt;&gt;"",$A180&gt;$F180)),"Prüfbedürftig: außerhalb Vertragslaufzeit","OK")))))</f>
        <v/>
      </c>
      <c r="M180" s="15">
        <f>IF(COUNTA($A180:$B180,$G180,$I180,$O180)=0,"",IF($L180&lt;&gt;"OK",$L180,IF(OR($G180="",$I180=""),"Zahlungsangaben unvollständig",IF($I180&lt;$G180,"Offener Betrag","Vollständig erfasst"))))</f>
        <v/>
      </c>
      <c r="N180" s="15">
        <f>IF(OR($G180="",$I180=""),"",IF($I180=0,"0 € bestätigt: keine Zahlung",IF($I180&gt;$G180,"Überzahlung","")))</f>
        <v/>
      </c>
      <c r="O180" s="8"/>
    </row>
    <row r="181" spans="1:15">
      <c r="A181" s="10"/>
      <c r="B181" s="8"/>
      <c r="C181" s="12">
        <f>IF($B181="","",IFERROR(VLOOKUP($B181,'Mietverhältnisse'!$A$2:$J$101,2,FALSE),"Prüfbedürftig: ID fehlt"))</f>
        <v/>
      </c>
      <c r="D181" s="12">
        <f>IF($B181="","",IFERROR(VLOOKUP($B181,'Mietverhältnisse'!$A$2:$J$101,3,FALSE),""))</f>
        <v/>
      </c>
      <c r="E181" s="13">
        <f>IF($B181="","",IFERROR(VLOOKUP($B181,'Mietverhältnisse'!$A$2:$J$101,4,FALSE),""))</f>
        <v/>
      </c>
      <c r="F181" s="13">
        <f>IF($B181="","",IFERROR(IF(COUNTIFS('Mietverhältnisse'!$A$2:$A$101,$B181,'Mietverhältnisse'!$E$2:$E$101,"&lt;&gt;")=0,"",VLOOKUP($B181,'Mietverhältnisse'!$A$2:$J$101,5,FALSE)),""))</f>
        <v/>
      </c>
      <c r="G181" s="11"/>
      <c r="H181" s="14">
        <f>IF($B181="","",IFERROR(VLOOKUP($B181,'Mietverhältnisse'!$A$2:$J$101,6,FALSE)+VLOOKUP($B181,'Mietverhältnisse'!$A$2:$J$101,7,FALSE),""))</f>
        <v/>
      </c>
      <c r="I181" s="11"/>
      <c r="J181" s="14">
        <f>IF(OR($G181="",$I181=""),"",MAX($G181-$I181,0))</f>
        <v/>
      </c>
      <c r="K181" s="14">
        <f>IF(OR($G181="",$I181=""),"",$I181-$G181)</f>
        <v/>
      </c>
      <c r="L181" s="15">
        <f>IF(COUNTA($A181:$B181,$G181,$I181,$O181)=0,"",IF($A181="","Prüfbedürftig: Monat fehlt",IF($B181="","Prüfbedürftig: ID fehlt",IF($C181="Prüfbedürftig: ID fehlt","Prüfbedürftig: ID fehlt",IF(OR($A181&lt;$E181,AND($F181&lt;&gt;"",$A181&gt;$F181)),"Prüfbedürftig: außerhalb Vertragslaufzeit","OK")))))</f>
        <v/>
      </c>
      <c r="M181" s="15">
        <f>IF(COUNTA($A181:$B181,$G181,$I181,$O181)=0,"",IF($L181&lt;&gt;"OK",$L181,IF(OR($G181="",$I181=""),"Zahlungsangaben unvollständig",IF($I181&lt;$G181,"Offener Betrag","Vollständig erfasst"))))</f>
        <v/>
      </c>
      <c r="N181" s="15">
        <f>IF(OR($G181="",$I181=""),"",IF($I181=0,"0 € bestätigt: keine Zahlung",IF($I181&gt;$G181,"Überzahlung","")))</f>
        <v/>
      </c>
      <c r="O181" s="8"/>
    </row>
    <row r="182" spans="1:15">
      <c r="A182" s="10"/>
      <c r="B182" s="8"/>
      <c r="C182" s="12">
        <f>IF($B182="","",IFERROR(VLOOKUP($B182,'Mietverhältnisse'!$A$2:$J$101,2,FALSE),"Prüfbedürftig: ID fehlt"))</f>
        <v/>
      </c>
      <c r="D182" s="12">
        <f>IF($B182="","",IFERROR(VLOOKUP($B182,'Mietverhältnisse'!$A$2:$J$101,3,FALSE),""))</f>
        <v/>
      </c>
      <c r="E182" s="13">
        <f>IF($B182="","",IFERROR(VLOOKUP($B182,'Mietverhältnisse'!$A$2:$J$101,4,FALSE),""))</f>
        <v/>
      </c>
      <c r="F182" s="13">
        <f>IF($B182="","",IFERROR(IF(COUNTIFS('Mietverhältnisse'!$A$2:$A$101,$B182,'Mietverhältnisse'!$E$2:$E$101,"&lt;&gt;")=0,"",VLOOKUP($B182,'Mietverhältnisse'!$A$2:$J$101,5,FALSE)),""))</f>
        <v/>
      </c>
      <c r="G182" s="11"/>
      <c r="H182" s="14">
        <f>IF($B182="","",IFERROR(VLOOKUP($B182,'Mietverhältnisse'!$A$2:$J$101,6,FALSE)+VLOOKUP($B182,'Mietverhältnisse'!$A$2:$J$101,7,FALSE),""))</f>
        <v/>
      </c>
      <c r="I182" s="11"/>
      <c r="J182" s="14">
        <f>IF(OR($G182="",$I182=""),"",MAX($G182-$I182,0))</f>
        <v/>
      </c>
      <c r="K182" s="14">
        <f>IF(OR($G182="",$I182=""),"",$I182-$G182)</f>
        <v/>
      </c>
      <c r="L182" s="15">
        <f>IF(COUNTA($A182:$B182,$G182,$I182,$O182)=0,"",IF($A182="","Prüfbedürftig: Monat fehlt",IF($B182="","Prüfbedürftig: ID fehlt",IF($C182="Prüfbedürftig: ID fehlt","Prüfbedürftig: ID fehlt",IF(OR($A182&lt;$E182,AND($F182&lt;&gt;"",$A182&gt;$F182)),"Prüfbedürftig: außerhalb Vertragslaufzeit","OK")))))</f>
        <v/>
      </c>
      <c r="M182" s="15">
        <f>IF(COUNTA($A182:$B182,$G182,$I182,$O182)=0,"",IF($L182&lt;&gt;"OK",$L182,IF(OR($G182="",$I182=""),"Zahlungsangaben unvollständig",IF($I182&lt;$G182,"Offener Betrag","Vollständig erfasst"))))</f>
        <v/>
      </c>
      <c r="N182" s="15">
        <f>IF(OR($G182="",$I182=""),"",IF($I182=0,"0 € bestätigt: keine Zahlung",IF($I182&gt;$G182,"Überzahlung","")))</f>
        <v/>
      </c>
      <c r="O182" s="8"/>
    </row>
    <row r="183" spans="1:15">
      <c r="A183" s="10"/>
      <c r="B183" s="8"/>
      <c r="C183" s="12">
        <f>IF($B183="","",IFERROR(VLOOKUP($B183,'Mietverhältnisse'!$A$2:$J$101,2,FALSE),"Prüfbedürftig: ID fehlt"))</f>
        <v/>
      </c>
      <c r="D183" s="12">
        <f>IF($B183="","",IFERROR(VLOOKUP($B183,'Mietverhältnisse'!$A$2:$J$101,3,FALSE),""))</f>
        <v/>
      </c>
      <c r="E183" s="13">
        <f>IF($B183="","",IFERROR(VLOOKUP($B183,'Mietverhältnisse'!$A$2:$J$101,4,FALSE),""))</f>
        <v/>
      </c>
      <c r="F183" s="13">
        <f>IF($B183="","",IFERROR(IF(COUNTIFS('Mietverhältnisse'!$A$2:$A$101,$B183,'Mietverhältnisse'!$E$2:$E$101,"&lt;&gt;")=0,"",VLOOKUP($B183,'Mietverhältnisse'!$A$2:$J$101,5,FALSE)),""))</f>
        <v/>
      </c>
      <c r="G183" s="11"/>
      <c r="H183" s="14">
        <f>IF($B183="","",IFERROR(VLOOKUP($B183,'Mietverhältnisse'!$A$2:$J$101,6,FALSE)+VLOOKUP($B183,'Mietverhältnisse'!$A$2:$J$101,7,FALSE),""))</f>
        <v/>
      </c>
      <c r="I183" s="11"/>
      <c r="J183" s="14">
        <f>IF(OR($G183="",$I183=""),"",MAX($G183-$I183,0))</f>
        <v/>
      </c>
      <c r="K183" s="14">
        <f>IF(OR($G183="",$I183=""),"",$I183-$G183)</f>
        <v/>
      </c>
      <c r="L183" s="15">
        <f>IF(COUNTA($A183:$B183,$G183,$I183,$O183)=0,"",IF($A183="","Prüfbedürftig: Monat fehlt",IF($B183="","Prüfbedürftig: ID fehlt",IF($C183="Prüfbedürftig: ID fehlt","Prüfbedürftig: ID fehlt",IF(OR($A183&lt;$E183,AND($F183&lt;&gt;"",$A183&gt;$F183)),"Prüfbedürftig: außerhalb Vertragslaufzeit","OK")))))</f>
        <v/>
      </c>
      <c r="M183" s="15">
        <f>IF(COUNTA($A183:$B183,$G183,$I183,$O183)=0,"",IF($L183&lt;&gt;"OK",$L183,IF(OR($G183="",$I183=""),"Zahlungsangaben unvollständig",IF($I183&lt;$G183,"Offener Betrag","Vollständig erfasst"))))</f>
        <v/>
      </c>
      <c r="N183" s="15">
        <f>IF(OR($G183="",$I183=""),"",IF($I183=0,"0 € bestätigt: keine Zahlung",IF($I183&gt;$G183,"Überzahlung","")))</f>
        <v/>
      </c>
      <c r="O183" s="8"/>
    </row>
    <row r="184" spans="1:15">
      <c r="A184" s="10"/>
      <c r="B184" s="8"/>
      <c r="C184" s="12">
        <f>IF($B184="","",IFERROR(VLOOKUP($B184,'Mietverhältnisse'!$A$2:$J$101,2,FALSE),"Prüfbedürftig: ID fehlt"))</f>
        <v/>
      </c>
      <c r="D184" s="12">
        <f>IF($B184="","",IFERROR(VLOOKUP($B184,'Mietverhältnisse'!$A$2:$J$101,3,FALSE),""))</f>
        <v/>
      </c>
      <c r="E184" s="13">
        <f>IF($B184="","",IFERROR(VLOOKUP($B184,'Mietverhältnisse'!$A$2:$J$101,4,FALSE),""))</f>
        <v/>
      </c>
      <c r="F184" s="13">
        <f>IF($B184="","",IFERROR(IF(COUNTIFS('Mietverhältnisse'!$A$2:$A$101,$B184,'Mietverhältnisse'!$E$2:$E$101,"&lt;&gt;")=0,"",VLOOKUP($B184,'Mietverhältnisse'!$A$2:$J$101,5,FALSE)),""))</f>
        <v/>
      </c>
      <c r="G184" s="11"/>
      <c r="H184" s="14">
        <f>IF($B184="","",IFERROR(VLOOKUP($B184,'Mietverhältnisse'!$A$2:$J$101,6,FALSE)+VLOOKUP($B184,'Mietverhältnisse'!$A$2:$J$101,7,FALSE),""))</f>
        <v/>
      </c>
      <c r="I184" s="11"/>
      <c r="J184" s="14">
        <f>IF(OR($G184="",$I184=""),"",MAX($G184-$I184,0))</f>
        <v/>
      </c>
      <c r="K184" s="14">
        <f>IF(OR($G184="",$I184=""),"",$I184-$G184)</f>
        <v/>
      </c>
      <c r="L184" s="15">
        <f>IF(COUNTA($A184:$B184,$G184,$I184,$O184)=0,"",IF($A184="","Prüfbedürftig: Monat fehlt",IF($B184="","Prüfbedürftig: ID fehlt",IF($C184="Prüfbedürftig: ID fehlt","Prüfbedürftig: ID fehlt",IF(OR($A184&lt;$E184,AND($F184&lt;&gt;"",$A184&gt;$F184)),"Prüfbedürftig: außerhalb Vertragslaufzeit","OK")))))</f>
        <v/>
      </c>
      <c r="M184" s="15">
        <f>IF(COUNTA($A184:$B184,$G184,$I184,$O184)=0,"",IF($L184&lt;&gt;"OK",$L184,IF(OR($G184="",$I184=""),"Zahlungsangaben unvollständig",IF($I184&lt;$G184,"Offener Betrag","Vollständig erfasst"))))</f>
        <v/>
      </c>
      <c r="N184" s="15">
        <f>IF(OR($G184="",$I184=""),"",IF($I184=0,"0 € bestätigt: keine Zahlung",IF($I184&gt;$G184,"Überzahlung","")))</f>
        <v/>
      </c>
      <c r="O184" s="8"/>
    </row>
    <row r="185" spans="1:15">
      <c r="A185" s="10"/>
      <c r="B185" s="8"/>
      <c r="C185" s="12">
        <f>IF($B185="","",IFERROR(VLOOKUP($B185,'Mietverhältnisse'!$A$2:$J$101,2,FALSE),"Prüfbedürftig: ID fehlt"))</f>
        <v/>
      </c>
      <c r="D185" s="12">
        <f>IF($B185="","",IFERROR(VLOOKUP($B185,'Mietverhältnisse'!$A$2:$J$101,3,FALSE),""))</f>
        <v/>
      </c>
      <c r="E185" s="13">
        <f>IF($B185="","",IFERROR(VLOOKUP($B185,'Mietverhältnisse'!$A$2:$J$101,4,FALSE),""))</f>
        <v/>
      </c>
      <c r="F185" s="13">
        <f>IF($B185="","",IFERROR(IF(COUNTIFS('Mietverhältnisse'!$A$2:$A$101,$B185,'Mietverhältnisse'!$E$2:$E$101,"&lt;&gt;")=0,"",VLOOKUP($B185,'Mietverhältnisse'!$A$2:$J$101,5,FALSE)),""))</f>
        <v/>
      </c>
      <c r="G185" s="11"/>
      <c r="H185" s="14">
        <f>IF($B185="","",IFERROR(VLOOKUP($B185,'Mietverhältnisse'!$A$2:$J$101,6,FALSE)+VLOOKUP($B185,'Mietverhältnisse'!$A$2:$J$101,7,FALSE),""))</f>
        <v/>
      </c>
      <c r="I185" s="11"/>
      <c r="J185" s="14">
        <f>IF(OR($G185="",$I185=""),"",MAX($G185-$I185,0))</f>
        <v/>
      </c>
      <c r="K185" s="14">
        <f>IF(OR($G185="",$I185=""),"",$I185-$G185)</f>
        <v/>
      </c>
      <c r="L185" s="15">
        <f>IF(COUNTA($A185:$B185,$G185,$I185,$O185)=0,"",IF($A185="","Prüfbedürftig: Monat fehlt",IF($B185="","Prüfbedürftig: ID fehlt",IF($C185="Prüfbedürftig: ID fehlt","Prüfbedürftig: ID fehlt",IF(OR($A185&lt;$E185,AND($F185&lt;&gt;"",$A185&gt;$F185)),"Prüfbedürftig: außerhalb Vertragslaufzeit","OK")))))</f>
        <v/>
      </c>
      <c r="M185" s="15">
        <f>IF(COUNTA($A185:$B185,$G185,$I185,$O185)=0,"",IF($L185&lt;&gt;"OK",$L185,IF(OR($G185="",$I185=""),"Zahlungsangaben unvollständig",IF($I185&lt;$G185,"Offener Betrag","Vollständig erfasst"))))</f>
        <v/>
      </c>
      <c r="N185" s="15">
        <f>IF(OR($G185="",$I185=""),"",IF($I185=0,"0 € bestätigt: keine Zahlung",IF($I185&gt;$G185,"Überzahlung","")))</f>
        <v/>
      </c>
      <c r="O185" s="8"/>
    </row>
    <row r="186" spans="1:15">
      <c r="A186" s="10"/>
      <c r="B186" s="8"/>
      <c r="C186" s="12">
        <f>IF($B186="","",IFERROR(VLOOKUP($B186,'Mietverhältnisse'!$A$2:$J$101,2,FALSE),"Prüfbedürftig: ID fehlt"))</f>
        <v/>
      </c>
      <c r="D186" s="12">
        <f>IF($B186="","",IFERROR(VLOOKUP($B186,'Mietverhältnisse'!$A$2:$J$101,3,FALSE),""))</f>
        <v/>
      </c>
      <c r="E186" s="13">
        <f>IF($B186="","",IFERROR(VLOOKUP($B186,'Mietverhältnisse'!$A$2:$J$101,4,FALSE),""))</f>
        <v/>
      </c>
      <c r="F186" s="13">
        <f>IF($B186="","",IFERROR(IF(COUNTIFS('Mietverhältnisse'!$A$2:$A$101,$B186,'Mietverhältnisse'!$E$2:$E$101,"&lt;&gt;")=0,"",VLOOKUP($B186,'Mietverhältnisse'!$A$2:$J$101,5,FALSE)),""))</f>
        <v/>
      </c>
      <c r="G186" s="11"/>
      <c r="H186" s="14">
        <f>IF($B186="","",IFERROR(VLOOKUP($B186,'Mietverhältnisse'!$A$2:$J$101,6,FALSE)+VLOOKUP($B186,'Mietverhältnisse'!$A$2:$J$101,7,FALSE),""))</f>
        <v/>
      </c>
      <c r="I186" s="11"/>
      <c r="J186" s="14">
        <f>IF(OR($G186="",$I186=""),"",MAX($G186-$I186,0))</f>
        <v/>
      </c>
      <c r="K186" s="14">
        <f>IF(OR($G186="",$I186=""),"",$I186-$G186)</f>
        <v/>
      </c>
      <c r="L186" s="15">
        <f>IF(COUNTA($A186:$B186,$G186,$I186,$O186)=0,"",IF($A186="","Prüfbedürftig: Monat fehlt",IF($B186="","Prüfbedürftig: ID fehlt",IF($C186="Prüfbedürftig: ID fehlt","Prüfbedürftig: ID fehlt",IF(OR($A186&lt;$E186,AND($F186&lt;&gt;"",$A186&gt;$F186)),"Prüfbedürftig: außerhalb Vertragslaufzeit","OK")))))</f>
        <v/>
      </c>
      <c r="M186" s="15">
        <f>IF(COUNTA($A186:$B186,$G186,$I186,$O186)=0,"",IF($L186&lt;&gt;"OK",$L186,IF(OR($G186="",$I186=""),"Zahlungsangaben unvollständig",IF($I186&lt;$G186,"Offener Betrag","Vollständig erfasst"))))</f>
        <v/>
      </c>
      <c r="N186" s="15">
        <f>IF(OR($G186="",$I186=""),"",IF($I186=0,"0 € bestätigt: keine Zahlung",IF($I186&gt;$G186,"Überzahlung","")))</f>
        <v/>
      </c>
      <c r="O186" s="8"/>
    </row>
    <row r="187" spans="1:15">
      <c r="A187" s="10"/>
      <c r="B187" s="8"/>
      <c r="C187" s="12">
        <f>IF($B187="","",IFERROR(VLOOKUP($B187,'Mietverhältnisse'!$A$2:$J$101,2,FALSE),"Prüfbedürftig: ID fehlt"))</f>
        <v/>
      </c>
      <c r="D187" s="12">
        <f>IF($B187="","",IFERROR(VLOOKUP($B187,'Mietverhältnisse'!$A$2:$J$101,3,FALSE),""))</f>
        <v/>
      </c>
      <c r="E187" s="13">
        <f>IF($B187="","",IFERROR(VLOOKUP($B187,'Mietverhältnisse'!$A$2:$J$101,4,FALSE),""))</f>
        <v/>
      </c>
      <c r="F187" s="13">
        <f>IF($B187="","",IFERROR(IF(COUNTIFS('Mietverhältnisse'!$A$2:$A$101,$B187,'Mietverhältnisse'!$E$2:$E$101,"&lt;&gt;")=0,"",VLOOKUP($B187,'Mietverhältnisse'!$A$2:$J$101,5,FALSE)),""))</f>
        <v/>
      </c>
      <c r="G187" s="11"/>
      <c r="H187" s="14">
        <f>IF($B187="","",IFERROR(VLOOKUP($B187,'Mietverhältnisse'!$A$2:$J$101,6,FALSE)+VLOOKUP($B187,'Mietverhältnisse'!$A$2:$J$101,7,FALSE),""))</f>
        <v/>
      </c>
      <c r="I187" s="11"/>
      <c r="J187" s="14">
        <f>IF(OR($G187="",$I187=""),"",MAX($G187-$I187,0))</f>
        <v/>
      </c>
      <c r="K187" s="14">
        <f>IF(OR($G187="",$I187=""),"",$I187-$G187)</f>
        <v/>
      </c>
      <c r="L187" s="15">
        <f>IF(COUNTA($A187:$B187,$G187,$I187,$O187)=0,"",IF($A187="","Prüfbedürftig: Monat fehlt",IF($B187="","Prüfbedürftig: ID fehlt",IF($C187="Prüfbedürftig: ID fehlt","Prüfbedürftig: ID fehlt",IF(OR($A187&lt;$E187,AND($F187&lt;&gt;"",$A187&gt;$F187)),"Prüfbedürftig: außerhalb Vertragslaufzeit","OK")))))</f>
        <v/>
      </c>
      <c r="M187" s="15">
        <f>IF(COUNTA($A187:$B187,$G187,$I187,$O187)=0,"",IF($L187&lt;&gt;"OK",$L187,IF(OR($G187="",$I187=""),"Zahlungsangaben unvollständig",IF($I187&lt;$G187,"Offener Betrag","Vollständig erfasst"))))</f>
        <v/>
      </c>
      <c r="N187" s="15">
        <f>IF(OR($G187="",$I187=""),"",IF($I187=0,"0 € bestätigt: keine Zahlung",IF($I187&gt;$G187,"Überzahlung","")))</f>
        <v/>
      </c>
      <c r="O187" s="8"/>
    </row>
    <row r="188" spans="1:15">
      <c r="A188" s="10"/>
      <c r="B188" s="8"/>
      <c r="C188" s="12">
        <f>IF($B188="","",IFERROR(VLOOKUP($B188,'Mietverhältnisse'!$A$2:$J$101,2,FALSE),"Prüfbedürftig: ID fehlt"))</f>
        <v/>
      </c>
      <c r="D188" s="12">
        <f>IF($B188="","",IFERROR(VLOOKUP($B188,'Mietverhältnisse'!$A$2:$J$101,3,FALSE),""))</f>
        <v/>
      </c>
      <c r="E188" s="13">
        <f>IF($B188="","",IFERROR(VLOOKUP($B188,'Mietverhältnisse'!$A$2:$J$101,4,FALSE),""))</f>
        <v/>
      </c>
      <c r="F188" s="13">
        <f>IF($B188="","",IFERROR(IF(COUNTIFS('Mietverhältnisse'!$A$2:$A$101,$B188,'Mietverhältnisse'!$E$2:$E$101,"&lt;&gt;")=0,"",VLOOKUP($B188,'Mietverhältnisse'!$A$2:$J$101,5,FALSE)),""))</f>
        <v/>
      </c>
      <c r="G188" s="11"/>
      <c r="H188" s="14">
        <f>IF($B188="","",IFERROR(VLOOKUP($B188,'Mietverhältnisse'!$A$2:$J$101,6,FALSE)+VLOOKUP($B188,'Mietverhältnisse'!$A$2:$J$101,7,FALSE),""))</f>
        <v/>
      </c>
      <c r="I188" s="11"/>
      <c r="J188" s="14">
        <f>IF(OR($G188="",$I188=""),"",MAX($G188-$I188,0))</f>
        <v/>
      </c>
      <c r="K188" s="14">
        <f>IF(OR($G188="",$I188=""),"",$I188-$G188)</f>
        <v/>
      </c>
      <c r="L188" s="15">
        <f>IF(COUNTA($A188:$B188,$G188,$I188,$O188)=0,"",IF($A188="","Prüfbedürftig: Monat fehlt",IF($B188="","Prüfbedürftig: ID fehlt",IF($C188="Prüfbedürftig: ID fehlt","Prüfbedürftig: ID fehlt",IF(OR($A188&lt;$E188,AND($F188&lt;&gt;"",$A188&gt;$F188)),"Prüfbedürftig: außerhalb Vertragslaufzeit","OK")))))</f>
        <v/>
      </c>
      <c r="M188" s="15">
        <f>IF(COUNTA($A188:$B188,$G188,$I188,$O188)=0,"",IF($L188&lt;&gt;"OK",$L188,IF(OR($G188="",$I188=""),"Zahlungsangaben unvollständig",IF($I188&lt;$G188,"Offener Betrag","Vollständig erfasst"))))</f>
        <v/>
      </c>
      <c r="N188" s="15">
        <f>IF(OR($G188="",$I188=""),"",IF($I188=0,"0 € bestätigt: keine Zahlung",IF($I188&gt;$G188,"Überzahlung","")))</f>
        <v/>
      </c>
      <c r="O188" s="8"/>
    </row>
    <row r="189" spans="1:15">
      <c r="A189" s="10"/>
      <c r="B189" s="8"/>
      <c r="C189" s="12">
        <f>IF($B189="","",IFERROR(VLOOKUP($B189,'Mietverhältnisse'!$A$2:$J$101,2,FALSE),"Prüfbedürftig: ID fehlt"))</f>
        <v/>
      </c>
      <c r="D189" s="12">
        <f>IF($B189="","",IFERROR(VLOOKUP($B189,'Mietverhältnisse'!$A$2:$J$101,3,FALSE),""))</f>
        <v/>
      </c>
      <c r="E189" s="13">
        <f>IF($B189="","",IFERROR(VLOOKUP($B189,'Mietverhältnisse'!$A$2:$J$101,4,FALSE),""))</f>
        <v/>
      </c>
      <c r="F189" s="13">
        <f>IF($B189="","",IFERROR(IF(COUNTIFS('Mietverhältnisse'!$A$2:$A$101,$B189,'Mietverhältnisse'!$E$2:$E$101,"&lt;&gt;")=0,"",VLOOKUP($B189,'Mietverhältnisse'!$A$2:$J$101,5,FALSE)),""))</f>
        <v/>
      </c>
      <c r="G189" s="11"/>
      <c r="H189" s="14">
        <f>IF($B189="","",IFERROR(VLOOKUP($B189,'Mietverhältnisse'!$A$2:$J$101,6,FALSE)+VLOOKUP($B189,'Mietverhältnisse'!$A$2:$J$101,7,FALSE),""))</f>
        <v/>
      </c>
      <c r="I189" s="11"/>
      <c r="J189" s="14">
        <f>IF(OR($G189="",$I189=""),"",MAX($G189-$I189,0))</f>
        <v/>
      </c>
      <c r="K189" s="14">
        <f>IF(OR($G189="",$I189=""),"",$I189-$G189)</f>
        <v/>
      </c>
      <c r="L189" s="15">
        <f>IF(COUNTA($A189:$B189,$G189,$I189,$O189)=0,"",IF($A189="","Prüfbedürftig: Monat fehlt",IF($B189="","Prüfbedürftig: ID fehlt",IF($C189="Prüfbedürftig: ID fehlt","Prüfbedürftig: ID fehlt",IF(OR($A189&lt;$E189,AND($F189&lt;&gt;"",$A189&gt;$F189)),"Prüfbedürftig: außerhalb Vertragslaufzeit","OK")))))</f>
        <v/>
      </c>
      <c r="M189" s="15">
        <f>IF(COUNTA($A189:$B189,$G189,$I189,$O189)=0,"",IF($L189&lt;&gt;"OK",$L189,IF(OR($G189="",$I189=""),"Zahlungsangaben unvollständig",IF($I189&lt;$G189,"Offener Betrag","Vollständig erfasst"))))</f>
        <v/>
      </c>
      <c r="N189" s="15">
        <f>IF(OR($G189="",$I189=""),"",IF($I189=0,"0 € bestätigt: keine Zahlung",IF($I189&gt;$G189,"Überzahlung","")))</f>
        <v/>
      </c>
      <c r="O189" s="8"/>
    </row>
    <row r="190" spans="1:15">
      <c r="A190" s="10"/>
      <c r="B190" s="8"/>
      <c r="C190" s="12">
        <f>IF($B190="","",IFERROR(VLOOKUP($B190,'Mietverhältnisse'!$A$2:$J$101,2,FALSE),"Prüfbedürftig: ID fehlt"))</f>
        <v/>
      </c>
      <c r="D190" s="12">
        <f>IF($B190="","",IFERROR(VLOOKUP($B190,'Mietverhältnisse'!$A$2:$J$101,3,FALSE),""))</f>
        <v/>
      </c>
      <c r="E190" s="13">
        <f>IF($B190="","",IFERROR(VLOOKUP($B190,'Mietverhältnisse'!$A$2:$J$101,4,FALSE),""))</f>
        <v/>
      </c>
      <c r="F190" s="13">
        <f>IF($B190="","",IFERROR(IF(COUNTIFS('Mietverhältnisse'!$A$2:$A$101,$B190,'Mietverhältnisse'!$E$2:$E$101,"&lt;&gt;")=0,"",VLOOKUP($B190,'Mietverhältnisse'!$A$2:$J$101,5,FALSE)),""))</f>
        <v/>
      </c>
      <c r="G190" s="11"/>
      <c r="H190" s="14">
        <f>IF($B190="","",IFERROR(VLOOKUP($B190,'Mietverhältnisse'!$A$2:$J$101,6,FALSE)+VLOOKUP($B190,'Mietverhältnisse'!$A$2:$J$101,7,FALSE),""))</f>
        <v/>
      </c>
      <c r="I190" s="11"/>
      <c r="J190" s="14">
        <f>IF(OR($G190="",$I190=""),"",MAX($G190-$I190,0))</f>
        <v/>
      </c>
      <c r="K190" s="14">
        <f>IF(OR($G190="",$I190=""),"",$I190-$G190)</f>
        <v/>
      </c>
      <c r="L190" s="15">
        <f>IF(COUNTA($A190:$B190,$G190,$I190,$O190)=0,"",IF($A190="","Prüfbedürftig: Monat fehlt",IF($B190="","Prüfbedürftig: ID fehlt",IF($C190="Prüfbedürftig: ID fehlt","Prüfbedürftig: ID fehlt",IF(OR($A190&lt;$E190,AND($F190&lt;&gt;"",$A190&gt;$F190)),"Prüfbedürftig: außerhalb Vertragslaufzeit","OK")))))</f>
        <v/>
      </c>
      <c r="M190" s="15">
        <f>IF(COUNTA($A190:$B190,$G190,$I190,$O190)=0,"",IF($L190&lt;&gt;"OK",$L190,IF(OR($G190="",$I190=""),"Zahlungsangaben unvollständig",IF($I190&lt;$G190,"Offener Betrag","Vollständig erfasst"))))</f>
        <v/>
      </c>
      <c r="N190" s="15">
        <f>IF(OR($G190="",$I190=""),"",IF($I190=0,"0 € bestätigt: keine Zahlung",IF($I190&gt;$G190,"Überzahlung","")))</f>
        <v/>
      </c>
      <c r="O190" s="8"/>
    </row>
    <row r="191" spans="1:15">
      <c r="A191" s="10"/>
      <c r="B191" s="8"/>
      <c r="C191" s="12">
        <f>IF($B191="","",IFERROR(VLOOKUP($B191,'Mietverhältnisse'!$A$2:$J$101,2,FALSE),"Prüfbedürftig: ID fehlt"))</f>
        <v/>
      </c>
      <c r="D191" s="12">
        <f>IF($B191="","",IFERROR(VLOOKUP($B191,'Mietverhältnisse'!$A$2:$J$101,3,FALSE),""))</f>
        <v/>
      </c>
      <c r="E191" s="13">
        <f>IF($B191="","",IFERROR(VLOOKUP($B191,'Mietverhältnisse'!$A$2:$J$101,4,FALSE),""))</f>
        <v/>
      </c>
      <c r="F191" s="13">
        <f>IF($B191="","",IFERROR(IF(COUNTIFS('Mietverhältnisse'!$A$2:$A$101,$B191,'Mietverhältnisse'!$E$2:$E$101,"&lt;&gt;")=0,"",VLOOKUP($B191,'Mietverhältnisse'!$A$2:$J$101,5,FALSE)),""))</f>
        <v/>
      </c>
      <c r="G191" s="11"/>
      <c r="H191" s="14">
        <f>IF($B191="","",IFERROR(VLOOKUP($B191,'Mietverhältnisse'!$A$2:$J$101,6,FALSE)+VLOOKUP($B191,'Mietverhältnisse'!$A$2:$J$101,7,FALSE),""))</f>
        <v/>
      </c>
      <c r="I191" s="11"/>
      <c r="J191" s="14">
        <f>IF(OR($G191="",$I191=""),"",MAX($G191-$I191,0))</f>
        <v/>
      </c>
      <c r="K191" s="14">
        <f>IF(OR($G191="",$I191=""),"",$I191-$G191)</f>
        <v/>
      </c>
      <c r="L191" s="15">
        <f>IF(COUNTA($A191:$B191,$G191,$I191,$O191)=0,"",IF($A191="","Prüfbedürftig: Monat fehlt",IF($B191="","Prüfbedürftig: ID fehlt",IF($C191="Prüfbedürftig: ID fehlt","Prüfbedürftig: ID fehlt",IF(OR($A191&lt;$E191,AND($F191&lt;&gt;"",$A191&gt;$F191)),"Prüfbedürftig: außerhalb Vertragslaufzeit","OK")))))</f>
        <v/>
      </c>
      <c r="M191" s="15">
        <f>IF(COUNTA($A191:$B191,$G191,$I191,$O191)=0,"",IF($L191&lt;&gt;"OK",$L191,IF(OR($G191="",$I191=""),"Zahlungsangaben unvollständig",IF($I191&lt;$G191,"Offener Betrag","Vollständig erfasst"))))</f>
        <v/>
      </c>
      <c r="N191" s="15">
        <f>IF(OR($G191="",$I191=""),"",IF($I191=0,"0 € bestätigt: keine Zahlung",IF($I191&gt;$G191,"Überzahlung","")))</f>
        <v/>
      </c>
      <c r="O191" s="8"/>
    </row>
    <row r="192" spans="1:15">
      <c r="A192" s="10"/>
      <c r="B192" s="8"/>
      <c r="C192" s="12">
        <f>IF($B192="","",IFERROR(VLOOKUP($B192,'Mietverhältnisse'!$A$2:$J$101,2,FALSE),"Prüfbedürftig: ID fehlt"))</f>
        <v/>
      </c>
      <c r="D192" s="12">
        <f>IF($B192="","",IFERROR(VLOOKUP($B192,'Mietverhältnisse'!$A$2:$J$101,3,FALSE),""))</f>
        <v/>
      </c>
      <c r="E192" s="13">
        <f>IF($B192="","",IFERROR(VLOOKUP($B192,'Mietverhältnisse'!$A$2:$J$101,4,FALSE),""))</f>
        <v/>
      </c>
      <c r="F192" s="13">
        <f>IF($B192="","",IFERROR(IF(COUNTIFS('Mietverhältnisse'!$A$2:$A$101,$B192,'Mietverhältnisse'!$E$2:$E$101,"&lt;&gt;")=0,"",VLOOKUP($B192,'Mietverhältnisse'!$A$2:$J$101,5,FALSE)),""))</f>
        <v/>
      </c>
      <c r="G192" s="11"/>
      <c r="H192" s="14">
        <f>IF($B192="","",IFERROR(VLOOKUP($B192,'Mietverhältnisse'!$A$2:$J$101,6,FALSE)+VLOOKUP($B192,'Mietverhältnisse'!$A$2:$J$101,7,FALSE),""))</f>
        <v/>
      </c>
      <c r="I192" s="11"/>
      <c r="J192" s="14">
        <f>IF(OR($G192="",$I192=""),"",MAX($G192-$I192,0))</f>
        <v/>
      </c>
      <c r="K192" s="14">
        <f>IF(OR($G192="",$I192=""),"",$I192-$G192)</f>
        <v/>
      </c>
      <c r="L192" s="15">
        <f>IF(COUNTA($A192:$B192,$G192,$I192,$O192)=0,"",IF($A192="","Prüfbedürftig: Monat fehlt",IF($B192="","Prüfbedürftig: ID fehlt",IF($C192="Prüfbedürftig: ID fehlt","Prüfbedürftig: ID fehlt",IF(OR($A192&lt;$E192,AND($F192&lt;&gt;"",$A192&gt;$F192)),"Prüfbedürftig: außerhalb Vertragslaufzeit","OK")))))</f>
        <v/>
      </c>
      <c r="M192" s="15">
        <f>IF(COUNTA($A192:$B192,$G192,$I192,$O192)=0,"",IF($L192&lt;&gt;"OK",$L192,IF(OR($G192="",$I192=""),"Zahlungsangaben unvollständig",IF($I192&lt;$G192,"Offener Betrag","Vollständig erfasst"))))</f>
        <v/>
      </c>
      <c r="N192" s="15">
        <f>IF(OR($G192="",$I192=""),"",IF($I192=0,"0 € bestätigt: keine Zahlung",IF($I192&gt;$G192,"Überzahlung","")))</f>
        <v/>
      </c>
      <c r="O192" s="8"/>
    </row>
    <row r="193" spans="1:15">
      <c r="A193" s="10"/>
      <c r="B193" s="8"/>
      <c r="C193" s="12">
        <f>IF($B193="","",IFERROR(VLOOKUP($B193,'Mietverhältnisse'!$A$2:$J$101,2,FALSE),"Prüfbedürftig: ID fehlt"))</f>
        <v/>
      </c>
      <c r="D193" s="12">
        <f>IF($B193="","",IFERROR(VLOOKUP($B193,'Mietverhältnisse'!$A$2:$J$101,3,FALSE),""))</f>
        <v/>
      </c>
      <c r="E193" s="13">
        <f>IF($B193="","",IFERROR(VLOOKUP($B193,'Mietverhältnisse'!$A$2:$J$101,4,FALSE),""))</f>
        <v/>
      </c>
      <c r="F193" s="13">
        <f>IF($B193="","",IFERROR(IF(COUNTIFS('Mietverhältnisse'!$A$2:$A$101,$B193,'Mietverhältnisse'!$E$2:$E$101,"&lt;&gt;")=0,"",VLOOKUP($B193,'Mietverhältnisse'!$A$2:$J$101,5,FALSE)),""))</f>
        <v/>
      </c>
      <c r="G193" s="11"/>
      <c r="H193" s="14">
        <f>IF($B193="","",IFERROR(VLOOKUP($B193,'Mietverhältnisse'!$A$2:$J$101,6,FALSE)+VLOOKUP($B193,'Mietverhältnisse'!$A$2:$J$101,7,FALSE),""))</f>
        <v/>
      </c>
      <c r="I193" s="11"/>
      <c r="J193" s="14">
        <f>IF(OR($G193="",$I193=""),"",MAX($G193-$I193,0))</f>
        <v/>
      </c>
      <c r="K193" s="14">
        <f>IF(OR($G193="",$I193=""),"",$I193-$G193)</f>
        <v/>
      </c>
      <c r="L193" s="15">
        <f>IF(COUNTA($A193:$B193,$G193,$I193,$O193)=0,"",IF($A193="","Prüfbedürftig: Monat fehlt",IF($B193="","Prüfbedürftig: ID fehlt",IF($C193="Prüfbedürftig: ID fehlt","Prüfbedürftig: ID fehlt",IF(OR($A193&lt;$E193,AND($F193&lt;&gt;"",$A193&gt;$F193)),"Prüfbedürftig: außerhalb Vertragslaufzeit","OK")))))</f>
        <v/>
      </c>
      <c r="M193" s="15">
        <f>IF(COUNTA($A193:$B193,$G193,$I193,$O193)=0,"",IF($L193&lt;&gt;"OK",$L193,IF(OR($G193="",$I193=""),"Zahlungsangaben unvollständig",IF($I193&lt;$G193,"Offener Betrag","Vollständig erfasst"))))</f>
        <v/>
      </c>
      <c r="N193" s="15">
        <f>IF(OR($G193="",$I193=""),"",IF($I193=0,"0 € bestätigt: keine Zahlung",IF($I193&gt;$G193,"Überzahlung","")))</f>
        <v/>
      </c>
      <c r="O193" s="8"/>
    </row>
    <row r="194" spans="1:15">
      <c r="A194" s="10"/>
      <c r="B194" s="8"/>
      <c r="C194" s="12">
        <f>IF($B194="","",IFERROR(VLOOKUP($B194,'Mietverhältnisse'!$A$2:$J$101,2,FALSE),"Prüfbedürftig: ID fehlt"))</f>
        <v/>
      </c>
      <c r="D194" s="12">
        <f>IF($B194="","",IFERROR(VLOOKUP($B194,'Mietverhältnisse'!$A$2:$J$101,3,FALSE),""))</f>
        <v/>
      </c>
      <c r="E194" s="13">
        <f>IF($B194="","",IFERROR(VLOOKUP($B194,'Mietverhältnisse'!$A$2:$J$101,4,FALSE),""))</f>
        <v/>
      </c>
      <c r="F194" s="13">
        <f>IF($B194="","",IFERROR(IF(COUNTIFS('Mietverhältnisse'!$A$2:$A$101,$B194,'Mietverhältnisse'!$E$2:$E$101,"&lt;&gt;")=0,"",VLOOKUP($B194,'Mietverhältnisse'!$A$2:$J$101,5,FALSE)),""))</f>
        <v/>
      </c>
      <c r="G194" s="11"/>
      <c r="H194" s="14">
        <f>IF($B194="","",IFERROR(VLOOKUP($B194,'Mietverhältnisse'!$A$2:$J$101,6,FALSE)+VLOOKUP($B194,'Mietverhältnisse'!$A$2:$J$101,7,FALSE),""))</f>
        <v/>
      </c>
      <c r="I194" s="11"/>
      <c r="J194" s="14">
        <f>IF(OR($G194="",$I194=""),"",MAX($G194-$I194,0))</f>
        <v/>
      </c>
      <c r="K194" s="14">
        <f>IF(OR($G194="",$I194=""),"",$I194-$G194)</f>
        <v/>
      </c>
      <c r="L194" s="15">
        <f>IF(COUNTA($A194:$B194,$G194,$I194,$O194)=0,"",IF($A194="","Prüfbedürftig: Monat fehlt",IF($B194="","Prüfbedürftig: ID fehlt",IF($C194="Prüfbedürftig: ID fehlt","Prüfbedürftig: ID fehlt",IF(OR($A194&lt;$E194,AND($F194&lt;&gt;"",$A194&gt;$F194)),"Prüfbedürftig: außerhalb Vertragslaufzeit","OK")))))</f>
        <v/>
      </c>
      <c r="M194" s="15">
        <f>IF(COUNTA($A194:$B194,$G194,$I194,$O194)=0,"",IF($L194&lt;&gt;"OK",$L194,IF(OR($G194="",$I194=""),"Zahlungsangaben unvollständig",IF($I194&lt;$G194,"Offener Betrag","Vollständig erfasst"))))</f>
        <v/>
      </c>
      <c r="N194" s="15">
        <f>IF(OR($G194="",$I194=""),"",IF($I194=0,"0 € bestätigt: keine Zahlung",IF($I194&gt;$G194,"Überzahlung","")))</f>
        <v/>
      </c>
      <c r="O194" s="8"/>
    </row>
    <row r="195" spans="1:15">
      <c r="A195" s="10"/>
      <c r="B195" s="8"/>
      <c r="C195" s="12">
        <f>IF($B195="","",IFERROR(VLOOKUP($B195,'Mietverhältnisse'!$A$2:$J$101,2,FALSE),"Prüfbedürftig: ID fehlt"))</f>
        <v/>
      </c>
      <c r="D195" s="12">
        <f>IF($B195="","",IFERROR(VLOOKUP($B195,'Mietverhältnisse'!$A$2:$J$101,3,FALSE),""))</f>
        <v/>
      </c>
      <c r="E195" s="13">
        <f>IF($B195="","",IFERROR(VLOOKUP($B195,'Mietverhältnisse'!$A$2:$J$101,4,FALSE),""))</f>
        <v/>
      </c>
      <c r="F195" s="13">
        <f>IF($B195="","",IFERROR(IF(COUNTIFS('Mietverhältnisse'!$A$2:$A$101,$B195,'Mietverhältnisse'!$E$2:$E$101,"&lt;&gt;")=0,"",VLOOKUP($B195,'Mietverhältnisse'!$A$2:$J$101,5,FALSE)),""))</f>
        <v/>
      </c>
      <c r="G195" s="11"/>
      <c r="H195" s="14">
        <f>IF($B195="","",IFERROR(VLOOKUP($B195,'Mietverhältnisse'!$A$2:$J$101,6,FALSE)+VLOOKUP($B195,'Mietverhältnisse'!$A$2:$J$101,7,FALSE),""))</f>
        <v/>
      </c>
      <c r="I195" s="11"/>
      <c r="J195" s="14">
        <f>IF(OR($G195="",$I195=""),"",MAX($G195-$I195,0))</f>
        <v/>
      </c>
      <c r="K195" s="14">
        <f>IF(OR($G195="",$I195=""),"",$I195-$G195)</f>
        <v/>
      </c>
      <c r="L195" s="15">
        <f>IF(COUNTA($A195:$B195,$G195,$I195,$O195)=0,"",IF($A195="","Prüfbedürftig: Monat fehlt",IF($B195="","Prüfbedürftig: ID fehlt",IF($C195="Prüfbedürftig: ID fehlt","Prüfbedürftig: ID fehlt",IF(OR($A195&lt;$E195,AND($F195&lt;&gt;"",$A195&gt;$F195)),"Prüfbedürftig: außerhalb Vertragslaufzeit","OK")))))</f>
        <v/>
      </c>
      <c r="M195" s="15">
        <f>IF(COUNTA($A195:$B195,$G195,$I195,$O195)=0,"",IF($L195&lt;&gt;"OK",$L195,IF(OR($G195="",$I195=""),"Zahlungsangaben unvollständig",IF($I195&lt;$G195,"Offener Betrag","Vollständig erfasst"))))</f>
        <v/>
      </c>
      <c r="N195" s="15">
        <f>IF(OR($G195="",$I195=""),"",IF($I195=0,"0 € bestätigt: keine Zahlung",IF($I195&gt;$G195,"Überzahlung","")))</f>
        <v/>
      </c>
      <c r="O195" s="8"/>
    </row>
    <row r="196" spans="1:15">
      <c r="A196" s="10"/>
      <c r="B196" s="8"/>
      <c r="C196" s="12">
        <f>IF($B196="","",IFERROR(VLOOKUP($B196,'Mietverhältnisse'!$A$2:$J$101,2,FALSE),"Prüfbedürftig: ID fehlt"))</f>
        <v/>
      </c>
      <c r="D196" s="12">
        <f>IF($B196="","",IFERROR(VLOOKUP($B196,'Mietverhältnisse'!$A$2:$J$101,3,FALSE),""))</f>
        <v/>
      </c>
      <c r="E196" s="13">
        <f>IF($B196="","",IFERROR(VLOOKUP($B196,'Mietverhältnisse'!$A$2:$J$101,4,FALSE),""))</f>
        <v/>
      </c>
      <c r="F196" s="13">
        <f>IF($B196="","",IFERROR(IF(COUNTIFS('Mietverhältnisse'!$A$2:$A$101,$B196,'Mietverhältnisse'!$E$2:$E$101,"&lt;&gt;")=0,"",VLOOKUP($B196,'Mietverhältnisse'!$A$2:$J$101,5,FALSE)),""))</f>
        <v/>
      </c>
      <c r="G196" s="11"/>
      <c r="H196" s="14">
        <f>IF($B196="","",IFERROR(VLOOKUP($B196,'Mietverhältnisse'!$A$2:$J$101,6,FALSE)+VLOOKUP($B196,'Mietverhältnisse'!$A$2:$J$101,7,FALSE),""))</f>
        <v/>
      </c>
      <c r="I196" s="11"/>
      <c r="J196" s="14">
        <f>IF(OR($G196="",$I196=""),"",MAX($G196-$I196,0))</f>
        <v/>
      </c>
      <c r="K196" s="14">
        <f>IF(OR($G196="",$I196=""),"",$I196-$G196)</f>
        <v/>
      </c>
      <c r="L196" s="15">
        <f>IF(COUNTA($A196:$B196,$G196,$I196,$O196)=0,"",IF($A196="","Prüfbedürftig: Monat fehlt",IF($B196="","Prüfbedürftig: ID fehlt",IF($C196="Prüfbedürftig: ID fehlt","Prüfbedürftig: ID fehlt",IF(OR($A196&lt;$E196,AND($F196&lt;&gt;"",$A196&gt;$F196)),"Prüfbedürftig: außerhalb Vertragslaufzeit","OK")))))</f>
        <v/>
      </c>
      <c r="M196" s="15">
        <f>IF(COUNTA($A196:$B196,$G196,$I196,$O196)=0,"",IF($L196&lt;&gt;"OK",$L196,IF(OR($G196="",$I196=""),"Zahlungsangaben unvollständig",IF($I196&lt;$G196,"Offener Betrag","Vollständig erfasst"))))</f>
        <v/>
      </c>
      <c r="N196" s="15">
        <f>IF(OR($G196="",$I196=""),"",IF($I196=0,"0 € bestätigt: keine Zahlung",IF($I196&gt;$G196,"Überzahlung","")))</f>
        <v/>
      </c>
      <c r="O196" s="8"/>
    </row>
    <row r="197" spans="1:15">
      <c r="A197" s="10"/>
      <c r="B197" s="8"/>
      <c r="C197" s="12">
        <f>IF($B197="","",IFERROR(VLOOKUP($B197,'Mietverhältnisse'!$A$2:$J$101,2,FALSE),"Prüfbedürftig: ID fehlt"))</f>
        <v/>
      </c>
      <c r="D197" s="12">
        <f>IF($B197="","",IFERROR(VLOOKUP($B197,'Mietverhältnisse'!$A$2:$J$101,3,FALSE),""))</f>
        <v/>
      </c>
      <c r="E197" s="13">
        <f>IF($B197="","",IFERROR(VLOOKUP($B197,'Mietverhältnisse'!$A$2:$J$101,4,FALSE),""))</f>
        <v/>
      </c>
      <c r="F197" s="13">
        <f>IF($B197="","",IFERROR(IF(COUNTIFS('Mietverhältnisse'!$A$2:$A$101,$B197,'Mietverhältnisse'!$E$2:$E$101,"&lt;&gt;")=0,"",VLOOKUP($B197,'Mietverhältnisse'!$A$2:$J$101,5,FALSE)),""))</f>
        <v/>
      </c>
      <c r="G197" s="11"/>
      <c r="H197" s="14">
        <f>IF($B197="","",IFERROR(VLOOKUP($B197,'Mietverhältnisse'!$A$2:$J$101,6,FALSE)+VLOOKUP($B197,'Mietverhältnisse'!$A$2:$J$101,7,FALSE),""))</f>
        <v/>
      </c>
      <c r="I197" s="11"/>
      <c r="J197" s="14">
        <f>IF(OR($G197="",$I197=""),"",MAX($G197-$I197,0))</f>
        <v/>
      </c>
      <c r="K197" s="14">
        <f>IF(OR($G197="",$I197=""),"",$I197-$G197)</f>
        <v/>
      </c>
      <c r="L197" s="15">
        <f>IF(COUNTA($A197:$B197,$G197,$I197,$O197)=0,"",IF($A197="","Prüfbedürftig: Monat fehlt",IF($B197="","Prüfbedürftig: ID fehlt",IF($C197="Prüfbedürftig: ID fehlt","Prüfbedürftig: ID fehlt",IF(OR($A197&lt;$E197,AND($F197&lt;&gt;"",$A197&gt;$F197)),"Prüfbedürftig: außerhalb Vertragslaufzeit","OK")))))</f>
        <v/>
      </c>
      <c r="M197" s="15">
        <f>IF(COUNTA($A197:$B197,$G197,$I197,$O197)=0,"",IF($L197&lt;&gt;"OK",$L197,IF(OR($G197="",$I197=""),"Zahlungsangaben unvollständig",IF($I197&lt;$G197,"Offener Betrag","Vollständig erfasst"))))</f>
        <v/>
      </c>
      <c r="N197" s="15">
        <f>IF(OR($G197="",$I197=""),"",IF($I197=0,"0 € bestätigt: keine Zahlung",IF($I197&gt;$G197,"Überzahlung","")))</f>
        <v/>
      </c>
      <c r="O197" s="8"/>
    </row>
    <row r="198" spans="1:15">
      <c r="A198" s="10"/>
      <c r="B198" s="8"/>
      <c r="C198" s="12">
        <f>IF($B198="","",IFERROR(VLOOKUP($B198,'Mietverhältnisse'!$A$2:$J$101,2,FALSE),"Prüfbedürftig: ID fehlt"))</f>
        <v/>
      </c>
      <c r="D198" s="12">
        <f>IF($B198="","",IFERROR(VLOOKUP($B198,'Mietverhältnisse'!$A$2:$J$101,3,FALSE),""))</f>
        <v/>
      </c>
      <c r="E198" s="13">
        <f>IF($B198="","",IFERROR(VLOOKUP($B198,'Mietverhältnisse'!$A$2:$J$101,4,FALSE),""))</f>
        <v/>
      </c>
      <c r="F198" s="13">
        <f>IF($B198="","",IFERROR(IF(COUNTIFS('Mietverhältnisse'!$A$2:$A$101,$B198,'Mietverhältnisse'!$E$2:$E$101,"&lt;&gt;")=0,"",VLOOKUP($B198,'Mietverhältnisse'!$A$2:$J$101,5,FALSE)),""))</f>
        <v/>
      </c>
      <c r="G198" s="11"/>
      <c r="H198" s="14">
        <f>IF($B198="","",IFERROR(VLOOKUP($B198,'Mietverhältnisse'!$A$2:$J$101,6,FALSE)+VLOOKUP($B198,'Mietverhältnisse'!$A$2:$J$101,7,FALSE),""))</f>
        <v/>
      </c>
      <c r="I198" s="11"/>
      <c r="J198" s="14">
        <f>IF(OR($G198="",$I198=""),"",MAX($G198-$I198,0))</f>
        <v/>
      </c>
      <c r="K198" s="14">
        <f>IF(OR($G198="",$I198=""),"",$I198-$G198)</f>
        <v/>
      </c>
      <c r="L198" s="15">
        <f>IF(COUNTA($A198:$B198,$G198,$I198,$O198)=0,"",IF($A198="","Prüfbedürftig: Monat fehlt",IF($B198="","Prüfbedürftig: ID fehlt",IF($C198="Prüfbedürftig: ID fehlt","Prüfbedürftig: ID fehlt",IF(OR($A198&lt;$E198,AND($F198&lt;&gt;"",$A198&gt;$F198)),"Prüfbedürftig: außerhalb Vertragslaufzeit","OK")))))</f>
        <v/>
      </c>
      <c r="M198" s="15">
        <f>IF(COUNTA($A198:$B198,$G198,$I198,$O198)=0,"",IF($L198&lt;&gt;"OK",$L198,IF(OR($G198="",$I198=""),"Zahlungsangaben unvollständig",IF($I198&lt;$G198,"Offener Betrag","Vollständig erfasst"))))</f>
        <v/>
      </c>
      <c r="N198" s="15">
        <f>IF(OR($G198="",$I198=""),"",IF($I198=0,"0 € bestätigt: keine Zahlung",IF($I198&gt;$G198,"Überzahlung","")))</f>
        <v/>
      </c>
      <c r="O198" s="8"/>
    </row>
    <row r="199" spans="1:15">
      <c r="A199" s="10"/>
      <c r="B199" s="8"/>
      <c r="C199" s="12">
        <f>IF($B199="","",IFERROR(VLOOKUP($B199,'Mietverhältnisse'!$A$2:$J$101,2,FALSE),"Prüfbedürftig: ID fehlt"))</f>
        <v/>
      </c>
      <c r="D199" s="12">
        <f>IF($B199="","",IFERROR(VLOOKUP($B199,'Mietverhältnisse'!$A$2:$J$101,3,FALSE),""))</f>
        <v/>
      </c>
      <c r="E199" s="13">
        <f>IF($B199="","",IFERROR(VLOOKUP($B199,'Mietverhältnisse'!$A$2:$J$101,4,FALSE),""))</f>
        <v/>
      </c>
      <c r="F199" s="13">
        <f>IF($B199="","",IFERROR(IF(COUNTIFS('Mietverhältnisse'!$A$2:$A$101,$B199,'Mietverhältnisse'!$E$2:$E$101,"&lt;&gt;")=0,"",VLOOKUP($B199,'Mietverhältnisse'!$A$2:$J$101,5,FALSE)),""))</f>
        <v/>
      </c>
      <c r="G199" s="11"/>
      <c r="H199" s="14">
        <f>IF($B199="","",IFERROR(VLOOKUP($B199,'Mietverhältnisse'!$A$2:$J$101,6,FALSE)+VLOOKUP($B199,'Mietverhältnisse'!$A$2:$J$101,7,FALSE),""))</f>
        <v/>
      </c>
      <c r="I199" s="11"/>
      <c r="J199" s="14">
        <f>IF(OR($G199="",$I199=""),"",MAX($G199-$I199,0))</f>
        <v/>
      </c>
      <c r="K199" s="14">
        <f>IF(OR($G199="",$I199=""),"",$I199-$G199)</f>
        <v/>
      </c>
      <c r="L199" s="15">
        <f>IF(COUNTA($A199:$B199,$G199,$I199,$O199)=0,"",IF($A199="","Prüfbedürftig: Monat fehlt",IF($B199="","Prüfbedürftig: ID fehlt",IF($C199="Prüfbedürftig: ID fehlt","Prüfbedürftig: ID fehlt",IF(OR($A199&lt;$E199,AND($F199&lt;&gt;"",$A199&gt;$F199)),"Prüfbedürftig: außerhalb Vertragslaufzeit","OK")))))</f>
        <v/>
      </c>
      <c r="M199" s="15">
        <f>IF(COUNTA($A199:$B199,$G199,$I199,$O199)=0,"",IF($L199&lt;&gt;"OK",$L199,IF(OR($G199="",$I199=""),"Zahlungsangaben unvollständig",IF($I199&lt;$G199,"Offener Betrag","Vollständig erfasst"))))</f>
        <v/>
      </c>
      <c r="N199" s="15">
        <f>IF(OR($G199="",$I199=""),"",IF($I199=0,"0 € bestätigt: keine Zahlung",IF($I199&gt;$G199,"Überzahlung","")))</f>
        <v/>
      </c>
      <c r="O199" s="8"/>
    </row>
    <row r="200" spans="1:15">
      <c r="A200" s="10"/>
      <c r="B200" s="8"/>
      <c r="C200" s="12">
        <f>IF($B200="","",IFERROR(VLOOKUP($B200,'Mietverhältnisse'!$A$2:$J$101,2,FALSE),"Prüfbedürftig: ID fehlt"))</f>
        <v/>
      </c>
      <c r="D200" s="12">
        <f>IF($B200="","",IFERROR(VLOOKUP($B200,'Mietverhältnisse'!$A$2:$J$101,3,FALSE),""))</f>
        <v/>
      </c>
      <c r="E200" s="13">
        <f>IF($B200="","",IFERROR(VLOOKUP($B200,'Mietverhältnisse'!$A$2:$J$101,4,FALSE),""))</f>
        <v/>
      </c>
      <c r="F200" s="13">
        <f>IF($B200="","",IFERROR(IF(COUNTIFS('Mietverhältnisse'!$A$2:$A$101,$B200,'Mietverhältnisse'!$E$2:$E$101,"&lt;&gt;")=0,"",VLOOKUP($B200,'Mietverhältnisse'!$A$2:$J$101,5,FALSE)),""))</f>
        <v/>
      </c>
      <c r="G200" s="11"/>
      <c r="H200" s="14">
        <f>IF($B200="","",IFERROR(VLOOKUP($B200,'Mietverhältnisse'!$A$2:$J$101,6,FALSE)+VLOOKUP($B200,'Mietverhältnisse'!$A$2:$J$101,7,FALSE),""))</f>
        <v/>
      </c>
      <c r="I200" s="11"/>
      <c r="J200" s="14">
        <f>IF(OR($G200="",$I200=""),"",MAX($G200-$I200,0))</f>
        <v/>
      </c>
      <c r="K200" s="14">
        <f>IF(OR($G200="",$I200=""),"",$I200-$G200)</f>
        <v/>
      </c>
      <c r="L200" s="15">
        <f>IF(COUNTA($A200:$B200,$G200,$I200,$O200)=0,"",IF($A200="","Prüfbedürftig: Monat fehlt",IF($B200="","Prüfbedürftig: ID fehlt",IF($C200="Prüfbedürftig: ID fehlt","Prüfbedürftig: ID fehlt",IF(OR($A200&lt;$E200,AND($F200&lt;&gt;"",$A200&gt;$F200)),"Prüfbedürftig: außerhalb Vertragslaufzeit","OK")))))</f>
        <v/>
      </c>
      <c r="M200" s="15">
        <f>IF(COUNTA($A200:$B200,$G200,$I200,$O200)=0,"",IF($L200&lt;&gt;"OK",$L200,IF(OR($G200="",$I200=""),"Zahlungsangaben unvollständig",IF($I200&lt;$G200,"Offener Betrag","Vollständig erfasst"))))</f>
        <v/>
      </c>
      <c r="N200" s="15">
        <f>IF(OR($G200="",$I200=""),"",IF($I200=0,"0 € bestätigt: keine Zahlung",IF($I200&gt;$G200,"Überzahlung","")))</f>
        <v/>
      </c>
      <c r="O200" s="8"/>
    </row>
    <row r="201" spans="1:15">
      <c r="A201" s="10"/>
      <c r="B201" s="8"/>
      <c r="C201" s="12">
        <f>IF($B201="","",IFERROR(VLOOKUP($B201,'Mietverhältnisse'!$A$2:$J$101,2,FALSE),"Prüfbedürftig: ID fehlt"))</f>
        <v/>
      </c>
      <c r="D201" s="12">
        <f>IF($B201="","",IFERROR(VLOOKUP($B201,'Mietverhältnisse'!$A$2:$J$101,3,FALSE),""))</f>
        <v/>
      </c>
      <c r="E201" s="13">
        <f>IF($B201="","",IFERROR(VLOOKUP($B201,'Mietverhältnisse'!$A$2:$J$101,4,FALSE),""))</f>
        <v/>
      </c>
      <c r="F201" s="13">
        <f>IF($B201="","",IFERROR(IF(COUNTIFS('Mietverhältnisse'!$A$2:$A$101,$B201,'Mietverhältnisse'!$E$2:$E$101,"&lt;&gt;")=0,"",VLOOKUP($B201,'Mietverhältnisse'!$A$2:$J$101,5,FALSE)),""))</f>
        <v/>
      </c>
      <c r="G201" s="11"/>
      <c r="H201" s="14">
        <f>IF($B201="","",IFERROR(VLOOKUP($B201,'Mietverhältnisse'!$A$2:$J$101,6,FALSE)+VLOOKUP($B201,'Mietverhältnisse'!$A$2:$J$101,7,FALSE),""))</f>
        <v/>
      </c>
      <c r="I201" s="11"/>
      <c r="J201" s="14">
        <f>IF(OR($G201="",$I201=""),"",MAX($G201-$I201,0))</f>
        <v/>
      </c>
      <c r="K201" s="14">
        <f>IF(OR($G201="",$I201=""),"",$I201-$G201)</f>
        <v/>
      </c>
      <c r="L201" s="15">
        <f>IF(COUNTA($A201:$B201,$G201,$I201,$O201)=0,"",IF($A201="","Prüfbedürftig: Monat fehlt",IF($B201="","Prüfbedürftig: ID fehlt",IF($C201="Prüfbedürftig: ID fehlt","Prüfbedürftig: ID fehlt",IF(OR($A201&lt;$E201,AND($F201&lt;&gt;"",$A201&gt;$F201)),"Prüfbedürftig: außerhalb Vertragslaufzeit","OK")))))</f>
        <v/>
      </c>
      <c r="M201" s="15">
        <f>IF(COUNTA($A201:$B201,$G201,$I201,$O201)=0,"",IF($L201&lt;&gt;"OK",$L201,IF(OR($G201="",$I201=""),"Zahlungsangaben unvollständig",IF($I201&lt;$G201,"Offener Betrag","Vollständig erfasst"))))</f>
        <v/>
      </c>
      <c r="N201" s="15">
        <f>IF(OR($G201="",$I201=""),"",IF($I201=0,"0 € bestätigt: keine Zahlung",IF($I201&gt;$G201,"Überzahlung","")))</f>
        <v/>
      </c>
      <c r="O201" s="8"/>
    </row>
    <row r="202" spans="1:15">
      <c r="O202" s="6" t="s">
        <v>77</v>
      </c>
    </row>
  </sheetData>
  <conditionalFormatting sqref="M2:M201">
    <cfRule type="containsText" dxfId="0" priority="1" operator="containsText" text="Vollständig">
      <formula>NOT(ISERROR(SEARCH("Vollständig",M2)))</formula>
    </cfRule>
    <cfRule type="containsText" dxfId="1" priority="2" operator="containsText" text="Offener">
      <formula>NOT(ISERROR(SEARCH("Offener",M2)))</formula>
    </cfRule>
    <cfRule type="containsText" dxfId="2" priority="3" operator="containsText" text="unvollständig">
      <formula>NOT(ISERROR(SEARCH("unvollständig",M2)))</formula>
    </cfRule>
    <cfRule type="containsText" dxfId="2" priority="4" operator="containsText" text="Prüfbedürftig">
      <formula>NOT(ISERROR(SEARCH("Prüfbedürftig",M2)))</formula>
    </cfRule>
  </conditionalFormatting>
  <dataValidations count="4">
    <dataValidation type="list" allowBlank="1" showInputMessage="1" showErrorMessage="1" promptTitle="Monat auswählen" prompt="Bitte einen echten Monatswert aus der Liste auswählen." sqref="A2:A201">
      <formula1>Monate2026</formula1>
    </dataValidation>
    <dataValidation type="list" allowBlank="1" showInputMessage="1" showErrorMessage="1" promptTitle="Mietverhältnis auswählen" prompt="Bitte eine ID aus dem Blatt „Mietverhältnisse“ auswählen." sqref="B2:B201">
      <formula1>MietverhaeltnisIDs</formula1>
    </dataValidation>
    <dataValidation type="decimal" operator="greaterThanOrEqual" allowBlank="1" showInputMessage="1" showErrorMessage="1" sqref="G2:G201">
      <formula1>0</formula1>
    </dataValidation>
    <dataValidation type="decimal" operator="greaterThanOrEqual" allowBlank="1" showInputMessage="1" showErrorMessage="1" sqref="I2:I201">
      <formula1>0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59E0B"/>
  </sheetPr>
  <dimension ref="A1:J1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4.7109375" customWidth="1"/>
    <col min="3" max="3" width="15.7109375" customWidth="1"/>
    <col min="4" max="6" width="16.7109375" customWidth="1"/>
    <col min="7" max="7" width="22.7109375" customWidth="1"/>
    <col min="8" max="8" width="14.7109375" customWidth="1"/>
    <col min="9" max="9" width="30.7109375" customWidth="1"/>
    <col min="10" max="10" width="80.7109375" customWidth="1"/>
  </cols>
  <sheetData>
    <row r="1" spans="1:10">
      <c r="A1" t="s">
        <v>64</v>
      </c>
      <c r="B1" t="s">
        <v>78</v>
      </c>
      <c r="C1" t="s">
        <v>79</v>
      </c>
      <c r="D1" t="s">
        <v>80</v>
      </c>
      <c r="E1" t="s">
        <v>68</v>
      </c>
      <c r="F1" t="s">
        <v>81</v>
      </c>
      <c r="G1" t="s">
        <v>82</v>
      </c>
      <c r="H1" t="s">
        <v>83</v>
      </c>
      <c r="I1" t="s">
        <v>30</v>
      </c>
      <c r="J1" t="s">
        <v>84</v>
      </c>
    </row>
    <row r="2" spans="1:10">
      <c r="A2" s="16">
        <v>46023</v>
      </c>
      <c r="B2" s="12">
        <f>COUNTIFS('Zahlungen 2026'!$A$2:$A$201,"&gt;="&amp;$A2,'Zahlungen 2026'!$A$2:$A$201,"&lt;"&amp;DATE(YEAR($A2),MONTH($A2)+1,1))</f>
        <v>2</v>
      </c>
      <c r="C2" s="14">
        <f>SUMIFS('Zahlungen 2026'!$G$2:$G$201,'Zahlungen 2026'!$A$2:$A$201,"&gt;="&amp;$A2,'Zahlungen 2026'!$A$2:$A$201,"&lt;"&amp;DATE(YEAR($A2),MONTH($A2)+1,1))</f>
        <v>2200</v>
      </c>
      <c r="D2" s="14">
        <f>SUMIFS('Zahlungen 2026'!$I$2:$I$201,'Zahlungen 2026'!$A$2:$A$201,"&gt;="&amp;$A2,'Zahlungen 2026'!$A$2:$A$201,"&lt;"&amp;DATE(YEAR($A2),MONTH($A2)+1,1))</f>
        <v>1630</v>
      </c>
      <c r="E2" s="14">
        <f>SUMIFS('Zahlungen 2026'!$J$2:$J$201,'Zahlungen 2026'!$A$2:$A$201,"&gt;="&amp;$A2,'Zahlungen 2026'!$A$2:$A$201,"&lt;"&amp;DATE(YEAR($A2),MONTH($A2)+1,1))</f>
        <v>570</v>
      </c>
      <c r="F2" s="12">
        <f>COUNTIFS('Zahlungen 2026'!$A$2:$A$201,"&gt;="&amp;$A2,'Zahlungen 2026'!$A$2:$A$201,"&lt;"&amp;DATE(YEAR($A2),MONTH($A2)+1,1),'Zahlungen 2026'!$M$2:$M$201,"Zahlungsangaben unvollständig")</f>
        <v>0</v>
      </c>
      <c r="G2" s="12">
        <f>COUNTIFS('Zahlungen 2026'!$A$2:$A$201,"&gt;="&amp;$A2,'Zahlungen 2026'!$A$2:$A$201,"&lt;"&amp;DATE(YEAR($A2),MONTH($A2)+1,1),'Zahlungen 2026'!$M$2:$M$201,"Prüfbedürftig: außerhalb Vertragslaufzeit")</f>
        <v>1</v>
      </c>
      <c r="H2" s="12">
        <f>COUNTIFS('Zahlungen 2026'!$A$2:$A$201,"&gt;="&amp;$A2,'Zahlungen 2026'!$A$2:$A$201,"&lt;"&amp;DATE(YEAR($A2),MONTH($A2)+1,1),'Zahlungen 2026'!$M$2:$M$201,"Prüfbedürftig*")</f>
        <v>1</v>
      </c>
      <c r="I2" s="15" t="str">
        <f>IF($B2=0,"Keine Einträge",IF($H2&gt;0,"Prüfbedürftig",IF($F2&gt;0,"Zahlungsangaben unvollständig",IF($E2&gt;0,"Offene Beträge","Vollständig erfasst"))))</f>
        <v>Prüfbedürftig</v>
      </c>
      <c r="J2" s="15" t="str">
        <f>IF($I2="Keine Einträge","Keine Zahlungszeile für diesen Monat. Neue Zeilen werden in „Zahlungen 2026“ erfasst.",IF($I2="Prüfbedürftig","Mindestens eine Zeile liegt außerhalb der Vertragslaufzeit oder ist nicht zugeordnet.",IF($I2="Zahlungsangaben unvollständig","Mindestens ein Zahlungsfeld ist leer. Ein leeres Feld ist keine Entwarnung.",IF($I2="Offene Beträge","Mindestens ein Betrag ist offen. 0 € bedeutet bestätigtermaßen keine Zahlung.","Alle erfassten Zahlungsangaben decken die Sollmiete."))))</f>
        <v>Mindestens eine Zeile liegt außerhalb der Vertragslaufzeit oder ist nicht zugeordnet.</v>
      </c>
    </row>
    <row r="3" spans="1:10">
      <c r="A3" s="16">
        <v>46054</v>
      </c>
      <c r="B3" s="12">
        <f>COUNTIFS('Zahlungen 2026'!$A$2:$A$201,"&gt;="&amp;$A3,'Zahlungen 2026'!$A$2:$A$201,"&lt;"&amp;DATE(YEAR($A3),MONTH($A3)+1,1))</f>
        <v>1</v>
      </c>
      <c r="C3" s="14">
        <f>SUMIFS('Zahlungen 2026'!$G$2:$G$201,'Zahlungen 2026'!$A$2:$A$201,"&gt;="&amp;$A3,'Zahlungen 2026'!$A$2:$A$201,"&lt;"&amp;DATE(YEAR($A3),MONTH($A3)+1,1))</f>
        <v>760</v>
      </c>
      <c r="D3" s="14">
        <f>SUMIFS('Zahlungen 2026'!$I$2:$I$201,'Zahlungen 2026'!$A$2:$A$201,"&gt;="&amp;$A3,'Zahlungen 2026'!$A$2:$A$201,"&lt;"&amp;DATE(YEAR($A3),MONTH($A3)+1,1))</f>
        <v>0</v>
      </c>
      <c r="E3" s="14">
        <f>SUMIFS('Zahlungen 2026'!$J$2:$J$201,'Zahlungen 2026'!$A$2:$A$201,"&gt;="&amp;$A3,'Zahlungen 2026'!$A$2:$A$201,"&lt;"&amp;DATE(YEAR($A3),MONTH($A3)+1,1))</f>
        <v>760</v>
      </c>
      <c r="F3" s="12">
        <f>COUNTIFS('Zahlungen 2026'!$A$2:$A$201,"&gt;="&amp;$A3,'Zahlungen 2026'!$A$2:$A$201,"&lt;"&amp;DATE(YEAR($A3),MONTH($A3)+1,1),'Zahlungen 2026'!$M$2:$M$201,"Zahlungsangaben unvollständig")</f>
        <v>0</v>
      </c>
      <c r="G3" s="12">
        <f>COUNTIFS('Zahlungen 2026'!$A$2:$A$201,"&gt;="&amp;$A3,'Zahlungen 2026'!$A$2:$A$201,"&lt;"&amp;DATE(YEAR($A3),MONTH($A3)+1,1),'Zahlungen 2026'!$M$2:$M$201,"Prüfbedürftig: außerhalb Vertragslaufzeit")</f>
        <v>0</v>
      </c>
      <c r="H3" s="12">
        <f>COUNTIFS('Zahlungen 2026'!$A$2:$A$201,"&gt;="&amp;$A3,'Zahlungen 2026'!$A$2:$A$201,"&lt;"&amp;DATE(YEAR($A3),MONTH($A3)+1,1),'Zahlungen 2026'!$M$2:$M$201,"Prüfbedürftig*")</f>
        <v>0</v>
      </c>
      <c r="I3" s="15" t="str">
        <f>IF($B3=0,"Keine Einträge",IF($H3&gt;0,"Prüfbedürftig",IF($F3&gt;0,"Zahlungsangaben unvollständig",IF($E3&gt;0,"Offene Beträge","Vollständig erfasst"))))</f>
        <v>Offene Beträge</v>
      </c>
      <c r="J3" s="15" t="str">
        <f>IF($I3="Keine Einträge","Keine Zahlungszeile für diesen Monat. Neue Zeilen werden in „Zahlungen 2026“ erfasst.",IF($I3="Prüfbedürftig","Mindestens eine Zeile liegt außerhalb der Vertragslaufzeit oder ist nicht zugeordnet.",IF($I3="Zahlungsangaben unvollständig","Mindestens ein Zahlungsfeld ist leer. Ein leeres Feld ist keine Entwarnung.",IF($I3="Offene Beträge","Mindestens ein Betrag ist offen. 0 € bedeutet bestätigtermaßen keine Zahlung.","Alle erfassten Zahlungsangaben decken die Sollmiete."))))</f>
        <v>Mindestens ein Betrag ist offen. 0 € bedeutet bestätigtermaßen keine Zahlung.</v>
      </c>
    </row>
    <row r="4" spans="1:10">
      <c r="A4" s="16">
        <v>46082</v>
      </c>
      <c r="B4" s="12">
        <f>COUNTIFS('Zahlungen 2026'!$A$2:$A$201,"&gt;="&amp;$A4,'Zahlungen 2026'!$A$2:$A$201,"&lt;"&amp;DATE(YEAR($A4),MONTH($A4)+1,1))</f>
        <v>1</v>
      </c>
      <c r="C4" s="14">
        <f>SUMIFS('Zahlungen 2026'!$G$2:$G$201,'Zahlungen 2026'!$A$2:$A$201,"&gt;="&amp;$A4,'Zahlungen 2026'!$A$2:$A$201,"&lt;"&amp;DATE(YEAR($A4),MONTH($A4)+1,1))</f>
        <v>1030</v>
      </c>
      <c r="D4" s="14">
        <f>SUMIFS('Zahlungen 2026'!$I$2:$I$201,'Zahlungen 2026'!$A$2:$A$201,"&gt;="&amp;$A4,'Zahlungen 2026'!$A$2:$A$201,"&lt;"&amp;DATE(YEAR($A4),MONTH($A4)+1,1))</f>
        <v>1050</v>
      </c>
      <c r="E4" s="14">
        <f>SUMIFS('Zahlungen 2026'!$J$2:$J$201,'Zahlungen 2026'!$A$2:$A$201,"&gt;="&amp;$A4,'Zahlungen 2026'!$A$2:$A$201,"&lt;"&amp;DATE(YEAR($A4),MONTH($A4)+1,1))</f>
        <v>0</v>
      </c>
      <c r="F4" s="12">
        <f>COUNTIFS('Zahlungen 2026'!$A$2:$A$201,"&gt;="&amp;$A4,'Zahlungen 2026'!$A$2:$A$201,"&lt;"&amp;DATE(YEAR($A4),MONTH($A4)+1,1),'Zahlungen 2026'!$M$2:$M$201,"Zahlungsangaben unvollständig")</f>
        <v>0</v>
      </c>
      <c r="G4" s="12">
        <f>COUNTIFS('Zahlungen 2026'!$A$2:$A$201,"&gt;="&amp;$A4,'Zahlungen 2026'!$A$2:$A$201,"&lt;"&amp;DATE(YEAR($A4),MONTH($A4)+1,1),'Zahlungen 2026'!$M$2:$M$201,"Prüfbedürftig: außerhalb Vertragslaufzeit")</f>
        <v>0</v>
      </c>
      <c r="H4" s="12">
        <f>COUNTIFS('Zahlungen 2026'!$A$2:$A$201,"&gt;="&amp;$A4,'Zahlungen 2026'!$A$2:$A$201,"&lt;"&amp;DATE(YEAR($A4),MONTH($A4)+1,1),'Zahlungen 2026'!$M$2:$M$201,"Prüfbedürftig*")</f>
        <v>0</v>
      </c>
      <c r="I4" s="15" t="str">
        <f>IF($B4=0,"Keine Einträge",IF($H4&gt;0,"Prüfbedürftig",IF($F4&gt;0,"Zahlungsangaben unvollständig",IF($E4&gt;0,"Offene Beträge","Vollständig erfasst"))))</f>
        <v>Vollständig erfasst</v>
      </c>
      <c r="J4" s="15" t="str">
        <f>IF($I4="Keine Einträge","Keine Zahlungszeile für diesen Monat. Neue Zeilen werden in „Zahlungen 2026“ erfasst.",IF($I4="Prüfbedürftig","Mindestens eine Zeile liegt außerhalb der Vertragslaufzeit oder ist nicht zugeordnet.",IF($I4="Zahlungsangaben unvollständig","Mindestens ein Zahlungsfeld ist leer. Ein leeres Feld ist keine Entwarnung.",IF($I4="Offene Beträge","Mindestens ein Betrag ist offen. 0 € bedeutet bestätigtermaßen keine Zahlung.","Alle erfassten Zahlungsangaben decken die Sollmiete."))))</f>
        <v>Alle erfassten Zahlungsangaben decken die Sollmiete.</v>
      </c>
    </row>
    <row r="5" spans="1:10">
      <c r="A5" s="16">
        <v>46113</v>
      </c>
      <c r="B5" s="12">
        <f>COUNTIFS('Zahlungen 2026'!$A$2:$A$201,"&gt;="&amp;$A5,'Zahlungen 2026'!$A$2:$A$201,"&lt;"&amp;DATE(YEAR($A5),MONTH($A5)+1,1))</f>
        <v>1</v>
      </c>
      <c r="C5" s="14">
        <f>SUMIFS('Zahlungen 2026'!$G$2:$G$201,'Zahlungen 2026'!$A$2:$A$201,"&gt;="&amp;$A5,'Zahlungen 2026'!$A$2:$A$201,"&lt;"&amp;DATE(YEAR($A5),MONTH($A5)+1,1))</f>
        <v>1170</v>
      </c>
      <c r="D5" s="14">
        <f>SUMIFS('Zahlungen 2026'!$I$2:$I$201,'Zahlungen 2026'!$A$2:$A$201,"&gt;="&amp;$A5,'Zahlungen 2026'!$A$2:$A$201,"&lt;"&amp;DATE(YEAR($A5),MONTH($A5)+1,1))</f>
        <v>0</v>
      </c>
      <c r="E5" s="14">
        <f>SUMIFS('Zahlungen 2026'!$J$2:$J$201,'Zahlungen 2026'!$A$2:$A$201,"&gt;="&amp;$A5,'Zahlungen 2026'!$A$2:$A$201,"&lt;"&amp;DATE(YEAR($A5),MONTH($A5)+1,1))</f>
        <v>0</v>
      </c>
      <c r="F5" s="12">
        <f>COUNTIFS('Zahlungen 2026'!$A$2:$A$201,"&gt;="&amp;$A5,'Zahlungen 2026'!$A$2:$A$201,"&lt;"&amp;DATE(YEAR($A5),MONTH($A5)+1,1),'Zahlungen 2026'!$M$2:$M$201,"Zahlungsangaben unvollständig")</f>
        <v>1</v>
      </c>
      <c r="G5" s="12">
        <f>COUNTIFS('Zahlungen 2026'!$A$2:$A$201,"&gt;="&amp;$A5,'Zahlungen 2026'!$A$2:$A$201,"&lt;"&amp;DATE(YEAR($A5),MONTH($A5)+1,1),'Zahlungen 2026'!$M$2:$M$201,"Prüfbedürftig: außerhalb Vertragslaufzeit")</f>
        <v>0</v>
      </c>
      <c r="H5" s="12">
        <f>COUNTIFS('Zahlungen 2026'!$A$2:$A$201,"&gt;="&amp;$A5,'Zahlungen 2026'!$A$2:$A$201,"&lt;"&amp;DATE(YEAR($A5),MONTH($A5)+1,1),'Zahlungen 2026'!$M$2:$M$201,"Prüfbedürftig*")</f>
        <v>0</v>
      </c>
      <c r="I5" s="15" t="str">
        <f>IF($B5=0,"Keine Einträge",IF($H5&gt;0,"Prüfbedürftig",IF($F5&gt;0,"Zahlungsangaben unvollständig",IF($E5&gt;0,"Offene Beträge","Vollständig erfasst"))))</f>
        <v>Zahlungsangaben unvollständig</v>
      </c>
      <c r="J5" s="15" t="str">
        <f>IF($I5="Keine Einträge","Keine Zahlungszeile für diesen Monat. Neue Zeilen werden in „Zahlungen 2026“ erfasst.",IF($I5="Prüfbedürftig","Mindestens eine Zeile liegt außerhalb der Vertragslaufzeit oder ist nicht zugeordnet.",IF($I5="Zahlungsangaben unvollständig","Mindestens ein Zahlungsfeld ist leer. Ein leeres Feld ist keine Entwarnung.",IF($I5="Offene Beträge","Mindestens ein Betrag ist offen. 0 € bedeutet bestätigtermaßen keine Zahlung.","Alle erfassten Zahlungsangaben decken die Sollmiete."))))</f>
        <v>Mindestens ein Zahlungsfeld ist leer. Ein leeres Feld ist keine Entwarnung.</v>
      </c>
    </row>
    <row r="6" spans="1:10">
      <c r="A6" s="16">
        <v>46143</v>
      </c>
      <c r="B6" s="12">
        <f>COUNTIFS('Zahlungen 2026'!$A$2:$A$201,"&gt;="&amp;$A6,'Zahlungen 2026'!$A$2:$A$201,"&lt;"&amp;DATE(YEAR($A6),MONTH($A6)+1,1))</f>
        <v>0</v>
      </c>
      <c r="C6" s="14">
        <f>SUMIFS('Zahlungen 2026'!$G$2:$G$201,'Zahlungen 2026'!$A$2:$A$201,"&gt;="&amp;$A6,'Zahlungen 2026'!$A$2:$A$201,"&lt;"&amp;DATE(YEAR($A6),MONTH($A6)+1,1))</f>
        <v>0</v>
      </c>
      <c r="D6" s="14">
        <f>SUMIFS('Zahlungen 2026'!$I$2:$I$201,'Zahlungen 2026'!$A$2:$A$201,"&gt;="&amp;$A6,'Zahlungen 2026'!$A$2:$A$201,"&lt;"&amp;DATE(YEAR($A6),MONTH($A6)+1,1))</f>
        <v>0</v>
      </c>
      <c r="E6" s="14">
        <f>SUMIFS('Zahlungen 2026'!$J$2:$J$201,'Zahlungen 2026'!$A$2:$A$201,"&gt;="&amp;$A6,'Zahlungen 2026'!$A$2:$A$201,"&lt;"&amp;DATE(YEAR($A6),MONTH($A6)+1,1))</f>
        <v>0</v>
      </c>
      <c r="F6" s="12">
        <f>COUNTIFS('Zahlungen 2026'!$A$2:$A$201,"&gt;="&amp;$A6,'Zahlungen 2026'!$A$2:$A$201,"&lt;"&amp;DATE(YEAR($A6),MONTH($A6)+1,1),'Zahlungen 2026'!$M$2:$M$201,"Zahlungsangaben unvollständig")</f>
        <v>0</v>
      </c>
      <c r="G6" s="12">
        <f>COUNTIFS('Zahlungen 2026'!$A$2:$A$201,"&gt;="&amp;$A6,'Zahlungen 2026'!$A$2:$A$201,"&lt;"&amp;DATE(YEAR($A6),MONTH($A6)+1,1),'Zahlungen 2026'!$M$2:$M$201,"Prüfbedürftig: außerhalb Vertragslaufzeit")</f>
        <v>0</v>
      </c>
      <c r="H6" s="12">
        <f>COUNTIFS('Zahlungen 2026'!$A$2:$A$201,"&gt;="&amp;$A6,'Zahlungen 2026'!$A$2:$A$201,"&lt;"&amp;DATE(YEAR($A6),MONTH($A6)+1,1),'Zahlungen 2026'!$M$2:$M$201,"Prüfbedürftig*")</f>
        <v>0</v>
      </c>
      <c r="I6" s="15" t="str">
        <f>IF($B6=0,"Keine Einträge",IF($H6&gt;0,"Prüfbedürftig",IF($F6&gt;0,"Zahlungsangaben unvollständig",IF($E6&gt;0,"Offene Beträge","Vollständig erfasst"))))</f>
        <v>Keine Einträge</v>
      </c>
      <c r="J6" s="15" t="str">
        <f>IF($I6="Keine Einträge","Keine Zahlungszeile für diesen Monat. Neue Zeilen werden in „Zahlungen 2026“ erfasst.",IF($I6="Prüfbedürftig","Mindestens eine Zeile liegt außerhalb der Vertragslaufzeit oder ist nicht zugeordnet.",IF($I6="Zahlungsangaben unvollständig","Mindestens ein Zahlungsfeld ist leer. Ein leeres Feld ist keine Entwarnung.",IF($I6="Offene Beträge","Mindestens ein Betrag ist offen. 0 € bedeutet bestätigtermaßen keine Zahlung.","Alle erfassten Zahlungsangaben decken die Sollmiete."))))</f>
        <v>Keine Zahlungszeile für diesen Monat. Neue Zeilen werden in „Zahlungen 2026“ erfasst.</v>
      </c>
    </row>
    <row r="7" spans="1:10">
      <c r="A7" s="16">
        <v>46174</v>
      </c>
      <c r="B7" s="12">
        <f>COUNTIFS('Zahlungen 2026'!$A$2:$A$201,"&gt;="&amp;$A7,'Zahlungen 2026'!$A$2:$A$201,"&lt;"&amp;DATE(YEAR($A7),MONTH($A7)+1,1))</f>
        <v>0</v>
      </c>
      <c r="C7" s="14">
        <f>SUMIFS('Zahlungen 2026'!$G$2:$G$201,'Zahlungen 2026'!$A$2:$A$201,"&gt;="&amp;$A7,'Zahlungen 2026'!$A$2:$A$201,"&lt;"&amp;DATE(YEAR($A7),MONTH($A7)+1,1))</f>
        <v>0</v>
      </c>
      <c r="D7" s="14">
        <f>SUMIFS('Zahlungen 2026'!$I$2:$I$201,'Zahlungen 2026'!$A$2:$A$201,"&gt;="&amp;$A7,'Zahlungen 2026'!$A$2:$A$201,"&lt;"&amp;DATE(YEAR($A7),MONTH($A7)+1,1))</f>
        <v>0</v>
      </c>
      <c r="E7" s="14">
        <f>SUMIFS('Zahlungen 2026'!$J$2:$J$201,'Zahlungen 2026'!$A$2:$A$201,"&gt;="&amp;$A7,'Zahlungen 2026'!$A$2:$A$201,"&lt;"&amp;DATE(YEAR($A7),MONTH($A7)+1,1))</f>
        <v>0</v>
      </c>
      <c r="F7" s="12">
        <f>COUNTIFS('Zahlungen 2026'!$A$2:$A$201,"&gt;="&amp;$A7,'Zahlungen 2026'!$A$2:$A$201,"&lt;"&amp;DATE(YEAR($A7),MONTH($A7)+1,1),'Zahlungen 2026'!$M$2:$M$201,"Zahlungsangaben unvollständig")</f>
        <v>0</v>
      </c>
      <c r="G7" s="12">
        <f>COUNTIFS('Zahlungen 2026'!$A$2:$A$201,"&gt;="&amp;$A7,'Zahlungen 2026'!$A$2:$A$201,"&lt;"&amp;DATE(YEAR($A7),MONTH($A7)+1,1),'Zahlungen 2026'!$M$2:$M$201,"Prüfbedürftig: außerhalb Vertragslaufzeit")</f>
        <v>0</v>
      </c>
      <c r="H7" s="12">
        <f>COUNTIFS('Zahlungen 2026'!$A$2:$A$201,"&gt;="&amp;$A7,'Zahlungen 2026'!$A$2:$A$201,"&lt;"&amp;DATE(YEAR($A7),MONTH($A7)+1,1),'Zahlungen 2026'!$M$2:$M$201,"Prüfbedürftig*")</f>
        <v>0</v>
      </c>
      <c r="I7" s="15" t="str">
        <f>IF($B7=0,"Keine Einträge",IF($H7&gt;0,"Prüfbedürftig",IF($F7&gt;0,"Zahlungsangaben unvollständig",IF($E7&gt;0,"Offene Beträge","Vollständig erfasst"))))</f>
        <v>Keine Einträge</v>
      </c>
      <c r="J7" s="15" t="str">
        <f>IF($I7="Keine Einträge","Keine Zahlungszeile für diesen Monat. Neue Zeilen werden in „Zahlungen 2026“ erfasst.",IF($I7="Prüfbedürftig","Mindestens eine Zeile liegt außerhalb der Vertragslaufzeit oder ist nicht zugeordnet.",IF($I7="Zahlungsangaben unvollständig","Mindestens ein Zahlungsfeld ist leer. Ein leeres Feld ist keine Entwarnung.",IF($I7="Offene Beträge","Mindestens ein Betrag ist offen. 0 € bedeutet bestätigtermaßen keine Zahlung.","Alle erfassten Zahlungsangaben decken die Sollmiete."))))</f>
        <v>Keine Zahlungszeile für diesen Monat. Neue Zeilen werden in „Zahlungen 2026“ erfasst.</v>
      </c>
    </row>
    <row r="8" spans="1:10">
      <c r="A8" s="16">
        <v>46204</v>
      </c>
      <c r="B8" s="12">
        <f>COUNTIFS('Zahlungen 2026'!$A$2:$A$201,"&gt;="&amp;$A8,'Zahlungen 2026'!$A$2:$A$201,"&lt;"&amp;DATE(YEAR($A8),MONTH($A8)+1,1))</f>
        <v>0</v>
      </c>
      <c r="C8" s="14">
        <f>SUMIFS('Zahlungen 2026'!$G$2:$G$201,'Zahlungen 2026'!$A$2:$A$201,"&gt;="&amp;$A8,'Zahlungen 2026'!$A$2:$A$201,"&lt;"&amp;DATE(YEAR($A8),MONTH($A8)+1,1))</f>
        <v>0</v>
      </c>
      <c r="D8" s="14">
        <f>SUMIFS('Zahlungen 2026'!$I$2:$I$201,'Zahlungen 2026'!$A$2:$A$201,"&gt;="&amp;$A8,'Zahlungen 2026'!$A$2:$A$201,"&lt;"&amp;DATE(YEAR($A8),MONTH($A8)+1,1))</f>
        <v>0</v>
      </c>
      <c r="E8" s="14">
        <f>SUMIFS('Zahlungen 2026'!$J$2:$J$201,'Zahlungen 2026'!$A$2:$A$201,"&gt;="&amp;$A8,'Zahlungen 2026'!$A$2:$A$201,"&lt;"&amp;DATE(YEAR($A8),MONTH($A8)+1,1))</f>
        <v>0</v>
      </c>
      <c r="F8" s="12">
        <f>COUNTIFS('Zahlungen 2026'!$A$2:$A$201,"&gt;="&amp;$A8,'Zahlungen 2026'!$A$2:$A$201,"&lt;"&amp;DATE(YEAR($A8),MONTH($A8)+1,1),'Zahlungen 2026'!$M$2:$M$201,"Zahlungsangaben unvollständig")</f>
        <v>0</v>
      </c>
      <c r="G8" s="12">
        <f>COUNTIFS('Zahlungen 2026'!$A$2:$A$201,"&gt;="&amp;$A8,'Zahlungen 2026'!$A$2:$A$201,"&lt;"&amp;DATE(YEAR($A8),MONTH($A8)+1,1),'Zahlungen 2026'!$M$2:$M$201,"Prüfbedürftig: außerhalb Vertragslaufzeit")</f>
        <v>0</v>
      </c>
      <c r="H8" s="12">
        <f>COUNTIFS('Zahlungen 2026'!$A$2:$A$201,"&gt;="&amp;$A8,'Zahlungen 2026'!$A$2:$A$201,"&lt;"&amp;DATE(YEAR($A8),MONTH($A8)+1,1),'Zahlungen 2026'!$M$2:$M$201,"Prüfbedürftig*")</f>
        <v>0</v>
      </c>
      <c r="I8" s="15" t="str">
        <f>IF($B8=0,"Keine Einträge",IF($H8&gt;0,"Prüfbedürftig",IF($F8&gt;0,"Zahlungsangaben unvollständig",IF($E8&gt;0,"Offene Beträge","Vollständig erfasst"))))</f>
        <v>Keine Einträge</v>
      </c>
      <c r="J8" s="15" t="str">
        <f>IF($I8="Keine Einträge","Keine Zahlungszeile für diesen Monat. Neue Zeilen werden in „Zahlungen 2026“ erfasst.",IF($I8="Prüfbedürftig","Mindestens eine Zeile liegt außerhalb der Vertragslaufzeit oder ist nicht zugeordnet.",IF($I8="Zahlungsangaben unvollständig","Mindestens ein Zahlungsfeld ist leer. Ein leeres Feld ist keine Entwarnung.",IF($I8="Offene Beträge","Mindestens ein Betrag ist offen. 0 € bedeutet bestätigtermaßen keine Zahlung.","Alle erfassten Zahlungsangaben decken die Sollmiete."))))</f>
        <v>Keine Zahlungszeile für diesen Monat. Neue Zeilen werden in „Zahlungen 2026“ erfasst.</v>
      </c>
    </row>
    <row r="9" spans="1:10">
      <c r="A9" s="16">
        <v>46235</v>
      </c>
      <c r="B9" s="12">
        <f>COUNTIFS('Zahlungen 2026'!$A$2:$A$201,"&gt;="&amp;$A9,'Zahlungen 2026'!$A$2:$A$201,"&lt;"&amp;DATE(YEAR($A9),MONTH($A9)+1,1))</f>
        <v>0</v>
      </c>
      <c r="C9" s="14">
        <f>SUMIFS('Zahlungen 2026'!$G$2:$G$201,'Zahlungen 2026'!$A$2:$A$201,"&gt;="&amp;$A9,'Zahlungen 2026'!$A$2:$A$201,"&lt;"&amp;DATE(YEAR($A9),MONTH($A9)+1,1))</f>
        <v>0</v>
      </c>
      <c r="D9" s="14">
        <f>SUMIFS('Zahlungen 2026'!$I$2:$I$201,'Zahlungen 2026'!$A$2:$A$201,"&gt;="&amp;$A9,'Zahlungen 2026'!$A$2:$A$201,"&lt;"&amp;DATE(YEAR($A9),MONTH($A9)+1,1))</f>
        <v>0</v>
      </c>
      <c r="E9" s="14">
        <f>SUMIFS('Zahlungen 2026'!$J$2:$J$201,'Zahlungen 2026'!$A$2:$A$201,"&gt;="&amp;$A9,'Zahlungen 2026'!$A$2:$A$201,"&lt;"&amp;DATE(YEAR($A9),MONTH($A9)+1,1))</f>
        <v>0</v>
      </c>
      <c r="F9" s="12">
        <f>COUNTIFS('Zahlungen 2026'!$A$2:$A$201,"&gt;="&amp;$A9,'Zahlungen 2026'!$A$2:$A$201,"&lt;"&amp;DATE(YEAR($A9),MONTH($A9)+1,1),'Zahlungen 2026'!$M$2:$M$201,"Zahlungsangaben unvollständig")</f>
        <v>0</v>
      </c>
      <c r="G9" s="12">
        <f>COUNTIFS('Zahlungen 2026'!$A$2:$A$201,"&gt;="&amp;$A9,'Zahlungen 2026'!$A$2:$A$201,"&lt;"&amp;DATE(YEAR($A9),MONTH($A9)+1,1),'Zahlungen 2026'!$M$2:$M$201,"Prüfbedürftig: außerhalb Vertragslaufzeit")</f>
        <v>0</v>
      </c>
      <c r="H9" s="12">
        <f>COUNTIFS('Zahlungen 2026'!$A$2:$A$201,"&gt;="&amp;$A9,'Zahlungen 2026'!$A$2:$A$201,"&lt;"&amp;DATE(YEAR($A9),MONTH($A9)+1,1),'Zahlungen 2026'!$M$2:$M$201,"Prüfbedürftig*")</f>
        <v>0</v>
      </c>
      <c r="I9" s="15" t="str">
        <f>IF($B9=0,"Keine Einträge",IF($H9&gt;0,"Prüfbedürftig",IF($F9&gt;0,"Zahlungsangaben unvollständig",IF($E9&gt;0,"Offene Beträge","Vollständig erfasst"))))</f>
        <v>Keine Einträge</v>
      </c>
      <c r="J9" s="15" t="str">
        <f>IF($I9="Keine Einträge","Keine Zahlungszeile für diesen Monat. Neue Zeilen werden in „Zahlungen 2026“ erfasst.",IF($I9="Prüfbedürftig","Mindestens eine Zeile liegt außerhalb der Vertragslaufzeit oder ist nicht zugeordnet.",IF($I9="Zahlungsangaben unvollständig","Mindestens ein Zahlungsfeld ist leer. Ein leeres Feld ist keine Entwarnung.",IF($I9="Offene Beträge","Mindestens ein Betrag ist offen. 0 € bedeutet bestätigtermaßen keine Zahlung.","Alle erfassten Zahlungsangaben decken die Sollmiete."))))</f>
        <v>Keine Zahlungszeile für diesen Monat. Neue Zeilen werden in „Zahlungen 2026“ erfasst.</v>
      </c>
    </row>
    <row r="10" spans="1:10">
      <c r="A10" s="16">
        <v>46266</v>
      </c>
      <c r="B10" s="12">
        <f>COUNTIFS('Zahlungen 2026'!$A$2:$A$201,"&gt;="&amp;$A10,'Zahlungen 2026'!$A$2:$A$201,"&lt;"&amp;DATE(YEAR($A10),MONTH($A10)+1,1))</f>
        <v>0</v>
      </c>
      <c r="C10" s="14">
        <f>SUMIFS('Zahlungen 2026'!$G$2:$G$201,'Zahlungen 2026'!$A$2:$A$201,"&gt;="&amp;$A10,'Zahlungen 2026'!$A$2:$A$201,"&lt;"&amp;DATE(YEAR($A10),MONTH($A10)+1,1))</f>
        <v>0</v>
      </c>
      <c r="D10" s="14">
        <f>SUMIFS('Zahlungen 2026'!$I$2:$I$201,'Zahlungen 2026'!$A$2:$A$201,"&gt;="&amp;$A10,'Zahlungen 2026'!$A$2:$A$201,"&lt;"&amp;DATE(YEAR($A10),MONTH($A10)+1,1))</f>
        <v>0</v>
      </c>
      <c r="E10" s="14">
        <f>SUMIFS('Zahlungen 2026'!$J$2:$J$201,'Zahlungen 2026'!$A$2:$A$201,"&gt;="&amp;$A10,'Zahlungen 2026'!$A$2:$A$201,"&lt;"&amp;DATE(YEAR($A10),MONTH($A10)+1,1))</f>
        <v>0</v>
      </c>
      <c r="F10" s="12">
        <f>COUNTIFS('Zahlungen 2026'!$A$2:$A$201,"&gt;="&amp;$A10,'Zahlungen 2026'!$A$2:$A$201,"&lt;"&amp;DATE(YEAR($A10),MONTH($A10)+1,1),'Zahlungen 2026'!$M$2:$M$201,"Zahlungsangaben unvollständig")</f>
        <v>0</v>
      </c>
      <c r="G10" s="12">
        <f>COUNTIFS('Zahlungen 2026'!$A$2:$A$201,"&gt;="&amp;$A10,'Zahlungen 2026'!$A$2:$A$201,"&lt;"&amp;DATE(YEAR($A10),MONTH($A10)+1,1),'Zahlungen 2026'!$M$2:$M$201,"Prüfbedürftig: außerhalb Vertragslaufzeit")</f>
        <v>0</v>
      </c>
      <c r="H10" s="12">
        <f>COUNTIFS('Zahlungen 2026'!$A$2:$A$201,"&gt;="&amp;$A10,'Zahlungen 2026'!$A$2:$A$201,"&lt;"&amp;DATE(YEAR($A10),MONTH($A10)+1,1),'Zahlungen 2026'!$M$2:$M$201,"Prüfbedürftig*")</f>
        <v>0</v>
      </c>
      <c r="I10" s="15" t="str">
        <f>IF($B10=0,"Keine Einträge",IF($H10&gt;0,"Prüfbedürftig",IF($F10&gt;0,"Zahlungsangaben unvollständig",IF($E10&gt;0,"Offene Beträge","Vollständig erfasst"))))</f>
        <v>Keine Einträge</v>
      </c>
      <c r="J10" s="15" t="str">
        <f>IF($I10="Keine Einträge","Keine Zahlungszeile für diesen Monat. Neue Zeilen werden in „Zahlungen 2026“ erfasst.",IF($I10="Prüfbedürftig","Mindestens eine Zeile liegt außerhalb der Vertragslaufzeit oder ist nicht zugeordnet.",IF($I10="Zahlungsangaben unvollständig","Mindestens ein Zahlungsfeld ist leer. Ein leeres Feld ist keine Entwarnung.",IF($I10="Offene Beträge","Mindestens ein Betrag ist offen. 0 € bedeutet bestätigtermaßen keine Zahlung.","Alle erfassten Zahlungsangaben decken die Sollmiete."))))</f>
        <v>Keine Zahlungszeile für diesen Monat. Neue Zeilen werden in „Zahlungen 2026“ erfasst.</v>
      </c>
    </row>
    <row r="11" spans="1:10">
      <c r="A11" s="16">
        <v>46296</v>
      </c>
      <c r="B11" s="12">
        <f>COUNTIFS('Zahlungen 2026'!$A$2:$A$201,"&gt;="&amp;$A11,'Zahlungen 2026'!$A$2:$A$201,"&lt;"&amp;DATE(YEAR($A11),MONTH($A11)+1,1))</f>
        <v>0</v>
      </c>
      <c r="C11" s="14">
        <f>SUMIFS('Zahlungen 2026'!$G$2:$G$201,'Zahlungen 2026'!$A$2:$A$201,"&gt;="&amp;$A11,'Zahlungen 2026'!$A$2:$A$201,"&lt;"&amp;DATE(YEAR($A11),MONTH($A11)+1,1))</f>
        <v>0</v>
      </c>
      <c r="D11" s="14">
        <f>SUMIFS('Zahlungen 2026'!$I$2:$I$201,'Zahlungen 2026'!$A$2:$A$201,"&gt;="&amp;$A11,'Zahlungen 2026'!$A$2:$A$201,"&lt;"&amp;DATE(YEAR($A11),MONTH($A11)+1,1))</f>
        <v>0</v>
      </c>
      <c r="E11" s="14">
        <f>SUMIFS('Zahlungen 2026'!$J$2:$J$201,'Zahlungen 2026'!$A$2:$A$201,"&gt;="&amp;$A11,'Zahlungen 2026'!$A$2:$A$201,"&lt;"&amp;DATE(YEAR($A11),MONTH($A11)+1,1))</f>
        <v>0</v>
      </c>
      <c r="F11" s="12">
        <f>COUNTIFS('Zahlungen 2026'!$A$2:$A$201,"&gt;="&amp;$A11,'Zahlungen 2026'!$A$2:$A$201,"&lt;"&amp;DATE(YEAR($A11),MONTH($A11)+1,1),'Zahlungen 2026'!$M$2:$M$201,"Zahlungsangaben unvollständig")</f>
        <v>0</v>
      </c>
      <c r="G11" s="12">
        <f>COUNTIFS('Zahlungen 2026'!$A$2:$A$201,"&gt;="&amp;$A11,'Zahlungen 2026'!$A$2:$A$201,"&lt;"&amp;DATE(YEAR($A11),MONTH($A11)+1,1),'Zahlungen 2026'!$M$2:$M$201,"Prüfbedürftig: außerhalb Vertragslaufzeit")</f>
        <v>0</v>
      </c>
      <c r="H11" s="12">
        <f>COUNTIFS('Zahlungen 2026'!$A$2:$A$201,"&gt;="&amp;$A11,'Zahlungen 2026'!$A$2:$A$201,"&lt;"&amp;DATE(YEAR($A11),MONTH($A11)+1,1),'Zahlungen 2026'!$M$2:$M$201,"Prüfbedürftig*")</f>
        <v>0</v>
      </c>
      <c r="I11" s="15" t="str">
        <f>IF($B11=0,"Keine Einträge",IF($H11&gt;0,"Prüfbedürftig",IF($F11&gt;0,"Zahlungsangaben unvollständig",IF($E11&gt;0,"Offene Beträge","Vollständig erfasst"))))</f>
        <v>Keine Einträge</v>
      </c>
      <c r="J11" s="15" t="str">
        <f>IF($I11="Keine Einträge","Keine Zahlungszeile für diesen Monat. Neue Zeilen werden in „Zahlungen 2026“ erfasst.",IF($I11="Prüfbedürftig","Mindestens eine Zeile liegt außerhalb der Vertragslaufzeit oder ist nicht zugeordnet.",IF($I11="Zahlungsangaben unvollständig","Mindestens ein Zahlungsfeld ist leer. Ein leeres Feld ist keine Entwarnung.",IF($I11="Offene Beträge","Mindestens ein Betrag ist offen. 0 € bedeutet bestätigtermaßen keine Zahlung.","Alle erfassten Zahlungsangaben decken die Sollmiete."))))</f>
        <v>Keine Zahlungszeile für diesen Monat. Neue Zeilen werden in „Zahlungen 2026“ erfasst.</v>
      </c>
    </row>
    <row r="12" spans="1:10">
      <c r="A12" s="16">
        <v>46327</v>
      </c>
      <c r="B12" s="12">
        <f>COUNTIFS('Zahlungen 2026'!$A$2:$A$201,"&gt;="&amp;$A12,'Zahlungen 2026'!$A$2:$A$201,"&lt;"&amp;DATE(YEAR($A12),MONTH($A12)+1,1))</f>
        <v>0</v>
      </c>
      <c r="C12" s="14">
        <f>SUMIFS('Zahlungen 2026'!$G$2:$G$201,'Zahlungen 2026'!$A$2:$A$201,"&gt;="&amp;$A12,'Zahlungen 2026'!$A$2:$A$201,"&lt;"&amp;DATE(YEAR($A12),MONTH($A12)+1,1))</f>
        <v>0</v>
      </c>
      <c r="D12" s="14">
        <f>SUMIFS('Zahlungen 2026'!$I$2:$I$201,'Zahlungen 2026'!$A$2:$A$201,"&gt;="&amp;$A12,'Zahlungen 2026'!$A$2:$A$201,"&lt;"&amp;DATE(YEAR($A12),MONTH($A12)+1,1))</f>
        <v>0</v>
      </c>
      <c r="E12" s="14">
        <f>SUMIFS('Zahlungen 2026'!$J$2:$J$201,'Zahlungen 2026'!$A$2:$A$201,"&gt;="&amp;$A12,'Zahlungen 2026'!$A$2:$A$201,"&lt;"&amp;DATE(YEAR($A12),MONTH($A12)+1,1))</f>
        <v>0</v>
      </c>
      <c r="F12" s="12">
        <f>COUNTIFS('Zahlungen 2026'!$A$2:$A$201,"&gt;="&amp;$A12,'Zahlungen 2026'!$A$2:$A$201,"&lt;"&amp;DATE(YEAR($A12),MONTH($A12)+1,1),'Zahlungen 2026'!$M$2:$M$201,"Zahlungsangaben unvollständig")</f>
        <v>0</v>
      </c>
      <c r="G12" s="12">
        <f>COUNTIFS('Zahlungen 2026'!$A$2:$A$201,"&gt;="&amp;$A12,'Zahlungen 2026'!$A$2:$A$201,"&lt;"&amp;DATE(YEAR($A12),MONTH($A12)+1,1),'Zahlungen 2026'!$M$2:$M$201,"Prüfbedürftig: außerhalb Vertragslaufzeit")</f>
        <v>0</v>
      </c>
      <c r="H12" s="12">
        <f>COUNTIFS('Zahlungen 2026'!$A$2:$A$201,"&gt;="&amp;$A12,'Zahlungen 2026'!$A$2:$A$201,"&lt;"&amp;DATE(YEAR($A12),MONTH($A12)+1,1),'Zahlungen 2026'!$M$2:$M$201,"Prüfbedürftig*")</f>
        <v>0</v>
      </c>
      <c r="I12" s="15" t="str">
        <f>IF($B12=0,"Keine Einträge",IF($H12&gt;0,"Prüfbedürftig",IF($F12&gt;0,"Zahlungsangaben unvollständig",IF($E12&gt;0,"Offene Beträge","Vollständig erfasst"))))</f>
        <v>Keine Einträge</v>
      </c>
      <c r="J12" s="15" t="str">
        <f>IF($I12="Keine Einträge","Keine Zahlungszeile für diesen Monat. Neue Zeilen werden in „Zahlungen 2026“ erfasst.",IF($I12="Prüfbedürftig","Mindestens eine Zeile liegt außerhalb der Vertragslaufzeit oder ist nicht zugeordnet.",IF($I12="Zahlungsangaben unvollständig","Mindestens ein Zahlungsfeld ist leer. Ein leeres Feld ist keine Entwarnung.",IF($I12="Offene Beträge","Mindestens ein Betrag ist offen. 0 € bedeutet bestätigtermaßen keine Zahlung.","Alle erfassten Zahlungsangaben decken die Sollmiete."))))</f>
        <v>Keine Zahlungszeile für diesen Monat. Neue Zeilen werden in „Zahlungen 2026“ erfasst.</v>
      </c>
    </row>
    <row r="13" spans="1:10">
      <c r="A13" s="16">
        <v>46357</v>
      </c>
      <c r="B13" s="12">
        <f>COUNTIFS('Zahlungen 2026'!$A$2:$A$201,"&gt;="&amp;$A13,'Zahlungen 2026'!$A$2:$A$201,"&lt;"&amp;DATE(YEAR($A13),MONTH($A13)+1,1))</f>
        <v>0</v>
      </c>
      <c r="C13" s="14">
        <f>SUMIFS('Zahlungen 2026'!$G$2:$G$201,'Zahlungen 2026'!$A$2:$A$201,"&gt;="&amp;$A13,'Zahlungen 2026'!$A$2:$A$201,"&lt;"&amp;DATE(YEAR($A13),MONTH($A13)+1,1))</f>
        <v>0</v>
      </c>
      <c r="D13" s="14">
        <f>SUMIFS('Zahlungen 2026'!$I$2:$I$201,'Zahlungen 2026'!$A$2:$A$201,"&gt;="&amp;$A13,'Zahlungen 2026'!$A$2:$A$201,"&lt;"&amp;DATE(YEAR($A13),MONTH($A13)+1,1))</f>
        <v>0</v>
      </c>
      <c r="E13" s="14">
        <f>SUMIFS('Zahlungen 2026'!$J$2:$J$201,'Zahlungen 2026'!$A$2:$A$201,"&gt;="&amp;$A13,'Zahlungen 2026'!$A$2:$A$201,"&lt;"&amp;DATE(YEAR($A13),MONTH($A13)+1,1))</f>
        <v>0</v>
      </c>
      <c r="F13" s="12">
        <f>COUNTIFS('Zahlungen 2026'!$A$2:$A$201,"&gt;="&amp;$A13,'Zahlungen 2026'!$A$2:$A$201,"&lt;"&amp;DATE(YEAR($A13),MONTH($A13)+1,1),'Zahlungen 2026'!$M$2:$M$201,"Zahlungsangaben unvollständig")</f>
        <v>0</v>
      </c>
      <c r="G13" s="12">
        <f>COUNTIFS('Zahlungen 2026'!$A$2:$A$201,"&gt;="&amp;$A13,'Zahlungen 2026'!$A$2:$A$201,"&lt;"&amp;DATE(YEAR($A13),MONTH($A13)+1,1),'Zahlungen 2026'!$M$2:$M$201,"Prüfbedürftig: außerhalb Vertragslaufzeit")</f>
        <v>0</v>
      </c>
      <c r="H13" s="12">
        <f>COUNTIFS('Zahlungen 2026'!$A$2:$A$201,"&gt;="&amp;$A13,'Zahlungen 2026'!$A$2:$A$201,"&lt;"&amp;DATE(YEAR($A13),MONTH($A13)+1,1),'Zahlungen 2026'!$M$2:$M$201,"Prüfbedürftig*")</f>
        <v>0</v>
      </c>
      <c r="I13" s="15" t="str">
        <f>IF($B13=0,"Keine Einträge",IF($H13&gt;0,"Prüfbedürftig",IF($F13&gt;0,"Zahlungsangaben unvollständig",IF($E13&gt;0,"Offene Beträge","Vollständig erfasst"))))</f>
        <v>Keine Einträge</v>
      </c>
      <c r="J13" s="15" t="str">
        <f>IF($I13="Keine Einträge","Keine Zahlungszeile für diesen Monat. Neue Zeilen werden in „Zahlungen 2026“ erfasst.",IF($I13="Prüfbedürftig","Mindestens eine Zeile liegt außerhalb der Vertragslaufzeit oder ist nicht zugeordnet.",IF($I13="Zahlungsangaben unvollständig","Mindestens ein Zahlungsfeld ist leer. Ein leeres Feld ist keine Entwarnung.",IF($I13="Offene Beträge","Mindestens ein Betrag ist offen. 0 € bedeutet bestätigtermaßen keine Zahlung.","Alle erfassten Zahlungsangaben decken die Sollmiete."))))</f>
        <v>Keine Zahlungszeile für diesen Monat. Neue Zeilen werden in „Zahlungen 2026“ erfasst.</v>
      </c>
    </row>
    <row r="16" spans="1:10">
      <c r="A16" s="5" t="s">
        <v>71</v>
      </c>
      <c r="B16" s="3" t="s">
        <v>85</v>
      </c>
    </row>
  </sheetData>
  <conditionalFormatting sqref="I2:I13">
    <cfRule type="containsText" dxfId="0" priority="1" operator="containsText" text="Vollständig">
      <formula>NOT(ISERROR(SEARCH("Vollständig",I2)))</formula>
    </cfRule>
    <cfRule type="containsText" dxfId="1" priority="2" operator="containsText" text="Offene">
      <formula>NOT(ISERROR(SEARCH("Offene",I2)))</formula>
    </cfRule>
    <cfRule type="containsText" dxfId="2" priority="3" operator="containsText" text="unvollständig">
      <formula>NOT(ISERROR(SEARCH("unvollständig",I2)))</formula>
    </cfRule>
    <cfRule type="containsText" dxfId="2" priority="4" operator="containsText" text="Prüfbedürftig">
      <formula>NOT(ISERROR(SEARCH("Prüfbedürftig",I2)))</formula>
    </cfRule>
    <cfRule type="containsText" dxfId="3" priority="5" operator="containsText" text="Keine">
      <formula>NOT(ISERROR(SEARCH("Keine",I2)))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Anleitung</vt:lpstr>
      <vt:lpstr>Einheiten</vt:lpstr>
      <vt:lpstr>Mietverhältnisse</vt:lpstr>
      <vt:lpstr>Zahlungen 2026</vt:lpstr>
      <vt:lpstr>Monatsübersicht</vt:lpstr>
      <vt:lpstr>MietverhaeltnisIDs</vt:lpstr>
      <vt:lpstr>Monate2026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Immobilienverwaltung Excel Vorlage</dc:title>
  <dc:subject>Zahlungserfassung für Vermieter</dc:subject>
  <dc:creator>ImmobilienHQ</dc:creator>
  <dc:description>Fiktive Beispieldaten; keine vollständige Buchhaltung oder Nebenkostenabrechnung.</dc:description>
  <cp:lastModifiedBy>ImmobilienHQ</cp:lastModifiedBy>
  <dcterms:created xsi:type="dcterms:W3CDTF">2026-09-14T07:38:22Z</dcterms:created>
  <dcterms:modified xsi:type="dcterms:W3CDTF">2026-09-14T07:38:22Z</dcterms:modified>
</cp:coreProperties>
</file>